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xpdocs\XP_Gestao\XPGE\Fundos\Fundos Imobiliários\Fundos Atuais\Fundos de Tijolo\XP Malls XPML11\Relações com Investidores\Planilha de Fundamentos\"/>
    </mc:Choice>
  </mc:AlternateContent>
  <xr:revisionPtr revIDLastSave="0" documentId="13_ncr:1_{1E6A4B0F-EC9B-4F73-B849-CD22B5DC0815}" xr6:coauthVersionLast="45" xr6:coauthVersionMax="45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Características" sheetId="1" r:id="rId1"/>
    <sheet name="Portfolio" sheetId="6" r:id="rId2"/>
    <sheet name="Indicadores Operacionais" sheetId="7" r:id="rId3"/>
    <sheet name="Indicadores Financeiros" sheetId="8" r:id="rId4"/>
    <sheet name="Resultado Mês a Mês XPML" sheetId="10" r:id="rId5"/>
    <sheet name="Endividamento XPML11" sheetId="11" r:id="rId6"/>
  </sheets>
  <externalReferences>
    <externalReference r:id="rId7"/>
    <externalReference r:id="rId8"/>
  </externalReferences>
  <definedNames>
    <definedName name="\0" localSheetId="3">#REF!</definedName>
    <definedName name="\0" localSheetId="2">#REF!</definedName>
    <definedName name="\0">#REF!</definedName>
    <definedName name="\A" localSheetId="3">#REF!</definedName>
    <definedName name="\A" localSheetId="2">#REF!</definedName>
    <definedName name="\A">#REF!</definedName>
    <definedName name="\B" localSheetId="3">#REF!</definedName>
    <definedName name="\B" localSheetId="2">#REF!</definedName>
    <definedName name="\B">#REF!</definedName>
    <definedName name="\d">#N/A</definedName>
    <definedName name="\e">#N/A</definedName>
    <definedName name="\f">#N/A</definedName>
    <definedName name="\j" localSheetId="3">#REF!</definedName>
    <definedName name="\j" localSheetId="2">#REF!</definedName>
    <definedName name="\j">#REF!</definedName>
    <definedName name="\k" localSheetId="3">#REF!</definedName>
    <definedName name="\k" localSheetId="2">#REF!</definedName>
    <definedName name="\k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P" localSheetId="3">#REF!</definedName>
    <definedName name="\P" localSheetId="2">#REF!</definedName>
    <definedName name="\P">#REF!</definedName>
    <definedName name="\Q" localSheetId="3">#REF!</definedName>
    <definedName name="\Q" localSheetId="2">#REF!</definedName>
    <definedName name="\Q">#REF!</definedName>
    <definedName name="\S" localSheetId="3">#REF!</definedName>
    <definedName name="\S" localSheetId="2">#REF!</definedName>
    <definedName name="\S">#REF!</definedName>
    <definedName name="\W" localSheetId="3">#REF!</definedName>
    <definedName name="\W" localSheetId="2">#REF!</definedName>
    <definedName name="\W">#REF!</definedName>
    <definedName name="_6_0HOLAMBRA" localSheetId="3">#REF!</definedName>
    <definedName name="_6_0HOLAMBRA" localSheetId="2">#REF!</definedName>
    <definedName name="_6_0HOLAMBRA">#REF!</definedName>
    <definedName name="_89ACT">#N/A</definedName>
    <definedName name="_9HOLAMBRA" localSheetId="3">#REF!</definedName>
    <definedName name="_9HOLAMBRA" localSheetId="2">#REF!</definedName>
    <definedName name="_9HOLAMBRA">#REF!</definedName>
    <definedName name="_cif5" localSheetId="3">#REF!,#REF!,#REF!,#REF!</definedName>
    <definedName name="_cif5" localSheetId="2">#REF!,#REF!,#REF!,#REF!</definedName>
    <definedName name="_cif5">#REF!,#REF!,#REF!,#REF!</definedName>
    <definedName name="_DAT10" localSheetId="3">#REF!</definedName>
    <definedName name="_DAT10" localSheetId="2">#REF!</definedName>
    <definedName name="_DAT10">#REF!</definedName>
    <definedName name="_DAT12" localSheetId="3">#REF!</definedName>
    <definedName name="_DAT12" localSheetId="2">#REF!</definedName>
    <definedName name="_DAT12">#REF!</definedName>
    <definedName name="_DAT3" localSheetId="3">#REF!</definedName>
    <definedName name="_DAT3" localSheetId="2">#REF!</definedName>
    <definedName name="_DAT3">#REF!</definedName>
    <definedName name="_DAT6" localSheetId="3">#REF!</definedName>
    <definedName name="_DAT6" localSheetId="2">#REF!</definedName>
    <definedName name="_DAT6">#REF!</definedName>
    <definedName name="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21" hidden="1">{"Despesas Diferidas Indedutíveis de 1998",#N/A,FALSE,"Impressão"}</definedName>
    <definedName name="_xlnm._FilterDatabase" localSheetId="3" hidden="1">#REF!</definedName>
    <definedName name="_xlnm._FilterDatabase" localSheetId="2" hidden="1">#REF!</definedName>
    <definedName name="_xlnm._FilterDatabase" hidden="1">#REF!</definedName>
    <definedName name="_GTO1" localSheetId="3">#REF!</definedName>
    <definedName name="_GTO1" localSheetId="2">#REF!</definedName>
    <definedName name="_GTO1">#REF!</definedName>
    <definedName name="_GTO2" localSheetId="3">#REF!</definedName>
    <definedName name="_GTO2" localSheetId="2">#REF!</definedName>
    <definedName name="_GTO2">#REF!</definedName>
    <definedName name="_k2" localSheetId="3">#REF!</definedName>
    <definedName name="_k2" localSheetId="2">#REF!</definedName>
    <definedName name="_k2">#REF!</definedName>
    <definedName name="_Key1" localSheetId="3" hidden="1">#REF!</definedName>
    <definedName name="_Key1" localSheetId="2" hidden="1">#REF!</definedName>
    <definedName name="_Key1" hidden="1">#REF!</definedName>
    <definedName name="_NAT30" localSheetId="3">#REF!</definedName>
    <definedName name="_NAT30" localSheetId="2">#REF!</definedName>
    <definedName name="_NAT30">#REF!</definedName>
    <definedName name="_nu2" localSheetId="3">#REF!</definedName>
    <definedName name="_nu2" localSheetId="2">#REF!</definedName>
    <definedName name="_nu2">#REF!</definedName>
    <definedName name="_nu3" localSheetId="3">#REF!</definedName>
    <definedName name="_nu3" localSheetId="2">#REF!</definedName>
    <definedName name="_nu3">#REF!</definedName>
    <definedName name="_nu4" localSheetId="3">#REF!</definedName>
    <definedName name="_nu4" localSheetId="2">#REF!</definedName>
    <definedName name="_nu4">#REF!</definedName>
    <definedName name="_nu5" localSheetId="3">#REF!</definedName>
    <definedName name="_nu5" localSheetId="2">#REF!</definedName>
    <definedName name="_nu5">#REF!</definedName>
    <definedName name="_nu6" localSheetId="3">#REF!</definedName>
    <definedName name="_nu6" localSheetId="2">#REF!</definedName>
    <definedName name="_nu6">#REF!</definedName>
    <definedName name="_nu7" localSheetId="3">#REF!</definedName>
    <definedName name="_nu7" localSheetId="2">#REF!</definedName>
    <definedName name="_nu7">#REF!</definedName>
    <definedName name="_nu8" localSheetId="3">#REF!</definedName>
    <definedName name="_nu8" localSheetId="2">#REF!</definedName>
    <definedName name="_nu8">#REF!</definedName>
    <definedName name="_Order1" hidden="1">255</definedName>
    <definedName name="_RES96" localSheetId="3">#REF!</definedName>
    <definedName name="_RES96" localSheetId="2">#REF!</definedName>
    <definedName name="_RES96">#REF!</definedName>
    <definedName name="_SCH109" localSheetId="3">#REF!</definedName>
    <definedName name="_SCH109" localSheetId="2">#REF!</definedName>
    <definedName name="_SCH109">#REF!</definedName>
    <definedName name="_sec2" localSheetId="3">#REF!</definedName>
    <definedName name="_sec2" localSheetId="2">#REF!</definedName>
    <definedName name="_sec2">#REF!</definedName>
    <definedName name="_sem1" localSheetId="3">#REF!</definedName>
    <definedName name="_sem1" localSheetId="2">#REF!</definedName>
    <definedName name="_sem1">#REF!</definedName>
    <definedName name="_sem2" localSheetId="3">#REF!</definedName>
    <definedName name="_sem2" localSheetId="2">#REF!</definedName>
    <definedName name="_sem2">#REF!</definedName>
    <definedName name="_Sort" localSheetId="3" hidden="1">#REF!</definedName>
    <definedName name="_Sort" localSheetId="2" hidden="1">#REF!</definedName>
    <definedName name="_Sort" hidden="1">#REF!</definedName>
    <definedName name="_td2" localSheetId="3">#REF!,#REF!,#REF!,#REF!</definedName>
    <definedName name="_td2" localSheetId="2">#REF!,#REF!,#REF!,#REF!</definedName>
    <definedName name="_td2">#REF!,#REF!,#REF!,#REF!</definedName>
    <definedName name="_tp2" localSheetId="3">#REF!,#REF!,#REF!,#REF!</definedName>
    <definedName name="_tp2" localSheetId="2">#REF!,#REF!,#REF!,#REF!</definedName>
    <definedName name="_tp2">#REF!,#REF!,#REF!,#REF!</definedName>
    <definedName name="_un2" localSheetId="3">#REF!</definedName>
    <definedName name="_un2" localSheetId="2">#REF!</definedName>
    <definedName name="_un2">#REF!</definedName>
    <definedName name="_VEC20" localSheetId="3">#REF!</definedName>
    <definedName name="_VEC20" localSheetId="2">#REF!</definedName>
    <definedName name="_VEC20">#REF!</definedName>
    <definedName name="_wa1" localSheetId="3">#REF!,#REF!,#REF!,#REF!</definedName>
    <definedName name="_wa1" localSheetId="2">#REF!,#REF!,#REF!,#REF!</definedName>
    <definedName name="_wa1">#REF!,#REF!,#REF!,#REF!</definedName>
    <definedName name="_wa2" localSheetId="3">#REF!,#REF!,#REF!,#REF!</definedName>
    <definedName name="_wa2" localSheetId="2">#REF!,#REF!,#REF!,#REF!</definedName>
    <definedName name="_wa2">#REF!,#REF!,#REF!,#REF!</definedName>
    <definedName name="_wa3" localSheetId="3">#REF!</definedName>
    <definedName name="_wa3" localSheetId="2">#REF!</definedName>
    <definedName name="_wa3">#REF!</definedName>
    <definedName name="_wa4" localSheetId="3">#REF!,#REF!,#REF!,#REF!</definedName>
    <definedName name="_wa4" localSheetId="2">#REF!,#REF!,#REF!,#REF!</definedName>
    <definedName name="_wa4">#REF!,#REF!,#REF!,#REF!</definedName>
    <definedName name="_wa5" localSheetId="3">#REF!,#REF!,#REF!,#REF!</definedName>
    <definedName name="_wa5" localSheetId="2">#REF!,#REF!,#REF!,#REF!</definedName>
    <definedName name="_wa5">#REF!,#REF!,#REF!,#REF!</definedName>
    <definedName name="_woa1" localSheetId="3">#REF!</definedName>
    <definedName name="_woa1" localSheetId="2">#REF!</definedName>
    <definedName name="_woa1">#REF!</definedName>
    <definedName name="_woa2" localSheetId="3">#REF!,#REF!,#REF!,#REF!</definedName>
    <definedName name="_woa2" localSheetId="2">#REF!,#REF!,#REF!,#REF!</definedName>
    <definedName name="_woa2">#REF!,#REF!,#REF!,#REF!</definedName>
    <definedName name="a1Área_de_impressão" localSheetId="3">#REF!</definedName>
    <definedName name="a1Área_de_impressão" localSheetId="2">#REF!</definedName>
    <definedName name="a1Área_de_impressão">#REF!</definedName>
    <definedName name="aaa" localSheetId="3">#REF!,#REF!,#REF!,#REF!</definedName>
    <definedName name="aaa" localSheetId="2">#REF!,#REF!,#REF!,#REF!</definedName>
    <definedName name="aaa">#REF!,#REF!,#REF!,#REF!</definedName>
    <definedName name="ACCSER" localSheetId="3">#REF!</definedName>
    <definedName name="ACCSER" localSheetId="2">#REF!</definedName>
    <definedName name="ACCSER">#REF!</definedName>
    <definedName name="acdd" hidden="1">{"SCH27",#N/A,FALSE,"summary";"SCH39",#N/A,FALSE,"summary";"SCH41",#N/A,FALSE,"summary"}</definedName>
    <definedName name="AcrescCel_Anexo2" localSheetId="3">#REF!</definedName>
    <definedName name="AcrescCel_Anexo2" localSheetId="2">#REF!</definedName>
    <definedName name="AcrescCel_Anexo2">#REF!</definedName>
    <definedName name="ACT" localSheetId="3">#REF!</definedName>
    <definedName name="ACT" localSheetId="2">#REF!</definedName>
    <definedName name="ACT">#REF!</definedName>
    <definedName name="ACTUALS">#N/A</definedName>
    <definedName name="Address_Ref" localSheetId="3">#REF!</definedName>
    <definedName name="Address_Ref" localSheetId="2">#REF!</definedName>
    <definedName name="Address_Ref">#REF!</definedName>
    <definedName name="adfjvhbqehrvbeh" hidden="1">{"SCH73",#N/A,FALSE,"eva";"SCH74",#N/A,FALSE,"eva";"SCH75",#N/A,FALSE,"eva"}</definedName>
    <definedName name="adm">OFFSET([1]Geral_Graf!$J$109,0,0,COUNTIF([1]Geral_Graf!$J$109:$J$125,"&lt;&gt;0"))</definedName>
    <definedName name="adm_p">OFFSET([1]Geral_Graf!$K$109,0,0,COUNTIF([1]Geral_Graf!$J$109:$J$125,"&lt;&gt;0"))</definedName>
    <definedName name="Administrativo_e_Financeiro" localSheetId="3">#REF!</definedName>
    <definedName name="Administrativo_e_Financeiro" localSheetId="2">#REF!</definedName>
    <definedName name="Administrativo_e_Financeiro">#REF!</definedName>
    <definedName name="adriana" hidden="1">{"SCH47",#N/A,FALSE,"value";"sch48",#N/A,FALSE,"value"}</definedName>
    <definedName name="adto" localSheetId="3">#REF!</definedName>
    <definedName name="adto" localSheetId="2">#REF!</definedName>
    <definedName name="adto">#REF!</definedName>
    <definedName name="ahgvcbjknerv" localSheetId="3">#REF!</definedName>
    <definedName name="ahgvcbjknerv" localSheetId="2">#REF!</definedName>
    <definedName name="ahgvcbjknerv">#REF!</definedName>
    <definedName name="ai" localSheetId="3">#REF!</definedName>
    <definedName name="ai" localSheetId="2">#REF!</definedName>
    <definedName name="ai">#REF!</definedName>
    <definedName name="ALPHA" localSheetId="3">#REF!</definedName>
    <definedName name="ALPHA" localSheetId="2">#REF!</definedName>
    <definedName name="ALPHA">#REF!</definedName>
    <definedName name="amarilio" hidden="1">{"SCH73",#N/A,FALSE,"eva";"SCH74",#N/A,FALSE,"eva";"SCH75",#N/A,FALSE,"eva"}</definedName>
    <definedName name="AMARRE" localSheetId="3">#REF!</definedName>
    <definedName name="AMARRE" localSheetId="2">#REF!</definedName>
    <definedName name="AMARRE">#REF!</definedName>
    <definedName name="AMARRE_1" localSheetId="3">#REF!</definedName>
    <definedName name="AMARRE_1" localSheetId="2">#REF!</definedName>
    <definedName name="AMARRE_1">#REF!</definedName>
    <definedName name="Amt_Orig" localSheetId="3">#REF!</definedName>
    <definedName name="Amt_Orig" localSheetId="2">#REF!</definedName>
    <definedName name="Amt_Orig">#REF!</definedName>
    <definedName name="Amt_Rem" localSheetId="3">#REF!</definedName>
    <definedName name="Amt_Rem" localSheetId="2">#REF!</definedName>
    <definedName name="Amt_Rem">#REF!</definedName>
    <definedName name="AREA" localSheetId="3">#REF!</definedName>
    <definedName name="AREA" localSheetId="2">#REF!</definedName>
    <definedName name="AREA">#REF!</definedName>
    <definedName name="_xlnm.Print_Area" localSheetId="3">#REF!</definedName>
    <definedName name="_xlnm.Print_Area" localSheetId="2">#REF!</definedName>
    <definedName name="_xlnm.Print_Area">#REF!</definedName>
    <definedName name="Área_impressão_IM" localSheetId="3">#REF!</definedName>
    <definedName name="Área_impressão_IM" localSheetId="2">#REF!</definedName>
    <definedName name="Área_impressão_IM">#REF!</definedName>
    <definedName name="ARET" localSheetId="3">#REF!</definedName>
    <definedName name="ARET" localSheetId="2">#REF!</definedName>
    <definedName name="ARET">#REF!</definedName>
    <definedName name="as" localSheetId="3">#REF!</definedName>
    <definedName name="as" localSheetId="2">#REF!</definedName>
    <definedName name="as">#REF!</definedName>
    <definedName name="As_notas_explicativas_anexas_são_parte_integrante_destes_balanços." localSheetId="3">#REF!</definedName>
    <definedName name="As_notas_explicativas_anexas_são_parte_integrante_destes_balanços." localSheetId="2">#REF!</definedName>
    <definedName name="As_notas_explicativas_anexas_são_parte_integrante_destes_balanços.">#REF!</definedName>
    <definedName name="ASDFGIWJGWRKLGMKRWMGMGB" hidden="1">{#N/A,#N/A,FALSE,"Skjema 6.5"}</definedName>
    <definedName name="asdkasfkacc" hidden="1">{"SCH73",#N/A,FALSE,"eva";"SCH74",#N/A,FALSE,"eva";"SCH75",#N/A,FALSE,"eva"}</definedName>
    <definedName name="asdssnajsvnqjevnqjlebvqreçgvj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kajsdjadwbefdwefvfd" hidden="1">{#N/A,#N/A,FALSE,"Skjema 6.5"}</definedName>
    <definedName name="ASSDFLÇKGNEQGEGEKGKGNEQ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xdx" hidden="1">{"SCH29",#N/A,FALSE,"segments";"SCH30",#N/A,FALSE,"segments"}</definedName>
    <definedName name="ATCONSO" localSheetId="3">#REF!</definedName>
    <definedName name="ATCONSO" localSheetId="2">#REF!</definedName>
    <definedName name="ATCONSO">#REF!</definedName>
    <definedName name="Atendimento_a_Clientes" localSheetId="3">#REF!</definedName>
    <definedName name="Atendimento_a_Clientes" localSheetId="2">#REF!</definedName>
    <definedName name="Atendimento_a_Clientes">#REF!</definedName>
    <definedName name="ATIMFL" localSheetId="3">#REF!</definedName>
    <definedName name="ATIMFL" localSheetId="2">#REF!</definedName>
    <definedName name="ATIMFL">#REF!</definedName>
    <definedName name="Ativo" localSheetId="3">#REF!</definedName>
    <definedName name="Ativo" localSheetId="2">#REF!</definedName>
    <definedName name="Ativo">#REF!</definedName>
    <definedName name="ATIVO_PASSIVO" localSheetId="3">#REF!</definedName>
    <definedName name="ATIVO_PASSIVO" localSheetId="2">#REF!</definedName>
    <definedName name="ATIVO_PASSIVO">#REF!</definedName>
    <definedName name="ATSGM" localSheetId="3">#REF!</definedName>
    <definedName name="ATSGM" localSheetId="2">#REF!</definedName>
    <definedName name="ATSGM">#REF!</definedName>
    <definedName name="Aumento40" localSheetId="3">#REF!</definedName>
    <definedName name="Aumento40" localSheetId="2">#REF!</definedName>
    <definedName name="Aumento40">#REF!</definedName>
    <definedName name="Aumento60" localSheetId="3">#REF!</definedName>
    <definedName name="Aumento60" localSheetId="2">#REF!</definedName>
    <definedName name="Aumento60">#REF!</definedName>
    <definedName name="_xlnm.Database" localSheetId="3">#REF!</definedName>
    <definedName name="_xlnm.Database" localSheetId="2">#REF!</definedName>
    <definedName name="_xlnm.Database">#REF!</definedName>
    <definedName name="banco_marflex" localSheetId="3">#REF!</definedName>
    <definedName name="banco_marflex" localSheetId="2">#REF!</definedName>
    <definedName name="banco_marflex">#REF!</definedName>
    <definedName name="BASE_ICM" localSheetId="3">#REF!</definedName>
    <definedName name="BASE_ICM" localSheetId="2">#REF!</definedName>
    <definedName name="BASE_ICM">#REF!</definedName>
    <definedName name="bpap" localSheetId="3">#REF!</definedName>
    <definedName name="bpap" localSheetId="2">#REF!</definedName>
    <definedName name="bpap">#REF!</definedName>
    <definedName name="Branch" localSheetId="3">#REF!</definedName>
    <definedName name="Branch" localSheetId="2">#REF!</definedName>
    <definedName name="Branch">#REF!</definedName>
    <definedName name="BUDGET">#N/A</definedName>
    <definedName name="C_FISCAL" localSheetId="3">#REF!</definedName>
    <definedName name="C_FISCAL" localSheetId="2">#REF!</definedName>
    <definedName name="C_FISCAL">#REF!</definedName>
    <definedName name="cabeçalho" localSheetId="3">#REF!</definedName>
    <definedName name="cabeçalho" localSheetId="2">#REF!</definedName>
    <definedName name="cabeçalho">#REF!</definedName>
    <definedName name="cafsf" localSheetId="3">#REF!</definedName>
    <definedName name="cafsf" localSheetId="2">#REF!</definedName>
    <definedName name="cafsf">#REF!</definedName>
    <definedName name="CAP" localSheetId="3">#REF!</definedName>
    <definedName name="CAP" localSheetId="2">#REF!</definedName>
    <definedName name="CAP">#REF!</definedName>
    <definedName name="Capex" localSheetId="3">#REF!</definedName>
    <definedName name="Capex" localSheetId="2">#REF!</definedName>
    <definedName name="Capex">#REF!</definedName>
    <definedName name="casdncisdcjnweiciejicjewijcwejcewjcj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Cash_Flow" localSheetId="3">#REF!</definedName>
    <definedName name="Cash_Flow" localSheetId="2">#REF!</definedName>
    <definedName name="Cash_Flow">#REF!</definedName>
    <definedName name="cc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CENTRO">"227000"</definedName>
    <definedName name="CFBY">#N/A</definedName>
    <definedName name="CFC" localSheetId="3">#REF!</definedName>
    <definedName name="CFC" localSheetId="2">#REF!</definedName>
    <definedName name="CFC">#REF!</definedName>
    <definedName name="CFCY">#N/A</definedName>
    <definedName name="CHECK" localSheetId="3">#REF!</definedName>
    <definedName name="CHECK" localSheetId="2">#REF!</definedName>
    <definedName name="CHECK">#REF!</definedName>
    <definedName name="CHECK2" localSheetId="3">#REF!</definedName>
    <definedName name="CHECK2" localSheetId="2">#REF!</definedName>
    <definedName name="CHECK2">#REF!</definedName>
    <definedName name="chiroy" localSheetId="3">#REF!,#REF!,#REF!,#REF!</definedName>
    <definedName name="chiroy" localSheetId="2">#REF!,#REF!,#REF!,#REF!</definedName>
    <definedName name="chiroy">#REF!,#REF!,#REF!,#REF!</definedName>
    <definedName name="CIFRA" localSheetId="3">#REF!</definedName>
    <definedName name="CIFRA" localSheetId="2">#REF!</definedName>
    <definedName name="CIFRA">#REF!</definedName>
    <definedName name="CIFSEC" localSheetId="3">#REF!</definedName>
    <definedName name="CIFSEC" localSheetId="2">#REF!</definedName>
    <definedName name="CIFSEC">#REF!</definedName>
    <definedName name="classeativo">OFFSET([1]Graficos!$H$8,0,0,COUNTIF([1]Graficos!$H$8:$H$11,"&lt;&gt;0"))</definedName>
    <definedName name="classeativo_p">OFFSET([1]Graficos!$J$8,0,0,COUNTIF([1]Graficos!$J$8:$J$11,"&lt;&gt;0"))</definedName>
    <definedName name="CLIENTE" localSheetId="3">#REF!</definedName>
    <definedName name="CLIENTE" localSheetId="2">#REF!</definedName>
    <definedName name="CLIENTE">#REF!</definedName>
    <definedName name="COD_CLI" localSheetId="3">#REF!</definedName>
    <definedName name="COD_CLI" localSheetId="2">#REF!</definedName>
    <definedName name="COD_CLI">#REF!</definedName>
    <definedName name="Collection" localSheetId="3">#REF!</definedName>
    <definedName name="Collection" localSheetId="2">#REF!</definedName>
    <definedName name="Collection">#REF!</definedName>
    <definedName name="COMP" localSheetId="3">#REF!</definedName>
    <definedName name="COMP" localSheetId="2">#REF!</definedName>
    <definedName name="COMP">#REF!</definedName>
    <definedName name="COMPET" localSheetId="3">#REF!</definedName>
    <definedName name="COMPET" localSheetId="2">#REF!</definedName>
    <definedName name="COMPET">#REF!</definedName>
    <definedName name="conc" localSheetId="3">#REF!</definedName>
    <definedName name="conc" localSheetId="2">#REF!</definedName>
    <definedName name="conc">#REF!</definedName>
    <definedName name="cONT" localSheetId="3">#REF!</definedName>
    <definedName name="cONT" localSheetId="2">#REF!</definedName>
    <definedName name="cONT">#REF!</definedName>
    <definedName name="CONT02092000.4" hidden="1">{#N/A,#N/A,FALSE,"1321";#N/A,#N/A,FALSE,"1324";#N/A,#N/A,FALSE,"1333";#N/A,#N/A,FALSE,"1371"}</definedName>
    <definedName name="CONTAS">""</definedName>
    <definedName name="Conteudo" localSheetId="3">#REF!</definedName>
    <definedName name="Conteudo" localSheetId="2">#REF!</definedName>
    <definedName name="Conteudo">#REF!</definedName>
    <definedName name="conteudoadto" localSheetId="3">#REF!</definedName>
    <definedName name="conteudoadto" localSheetId="2">#REF!</definedName>
    <definedName name="conteudoadto">#REF!</definedName>
    <definedName name="Conteudocx" localSheetId="3">#REF!</definedName>
    <definedName name="Conteudocx" localSheetId="2">#REF!</definedName>
    <definedName name="Conteudocx">#REF!</definedName>
    <definedName name="conteudocx1" localSheetId="3">#REF!</definedName>
    <definedName name="conteudocx1" localSheetId="2">#REF!</definedName>
    <definedName name="conteudocx1">#REF!</definedName>
    <definedName name="ConteudoFM" localSheetId="3">#REF!</definedName>
    <definedName name="ConteudoFM" localSheetId="2">#REF!</definedName>
    <definedName name="ConteudoFM">#REF!</definedName>
    <definedName name="Control" localSheetId="3">#REF!</definedName>
    <definedName name="Control" localSheetId="2">#REF!</definedName>
    <definedName name="Control">#REF!</definedName>
    <definedName name="conversão" localSheetId="3">#REF!</definedName>
    <definedName name="conversão" localSheetId="2">#REF!</definedName>
    <definedName name="conversão">#REF!</definedName>
    <definedName name="CONVERSÃO_DE_OLEO_P_GÁS___N.PROJETOS" localSheetId="3">#REF!</definedName>
    <definedName name="CONVERSÃO_DE_OLEO_P_GÁS___N.PROJETOS" localSheetId="2">#REF!</definedName>
    <definedName name="CONVERSÃO_DE_OLEO_P_GÁS___N.PROJETOS">#REF!</definedName>
    <definedName name="copy" localSheetId="3">#REF!</definedName>
    <definedName name="copy" localSheetId="2">#REF!</definedName>
    <definedName name="copy">#REF!</definedName>
    <definedName name="COR_MON_064" localSheetId="3">#REF!</definedName>
    <definedName name="COR_MON_064" localSheetId="2">#REF!</definedName>
    <definedName name="COR_MON_064">#REF!</definedName>
    <definedName name="Corporativo" localSheetId="3">#REF!</definedName>
    <definedName name="Corporativo" localSheetId="2">#REF!</definedName>
    <definedName name="Corporativo">#REF!</definedName>
    <definedName name="COSTOS" localSheetId="3">#REF!</definedName>
    <definedName name="COSTOS" localSheetId="2">#REF!</definedName>
    <definedName name="COSTOS">#REF!</definedName>
    <definedName name="cota_rend">OFFSET([1]Bloomberg!$AE$5,0,0,COUNTIF([1]Bloomberg!$AB$5:$AB$1665,"&lt;="&amp;[1]Bloomberg!$C$1))</definedName>
    <definedName name="CotaMercado">OFFSET([1]Bloomberg!$N$5,0,0,COUNTIF([1]Bloomberg!$M$5:$M$1665,"&lt;="&amp;[1]Bloomberg!$C$1))</definedName>
    <definedName name="CotaPatrimonial">OFFSET([1]Bloomberg!$O$5,0,0,COUNTIF([1]Bloomberg!$M$5:$M$1665,"&lt;="&amp;[1]Bloomberg!$C$1))</definedName>
    <definedName name="ctry" localSheetId="3">#REF!</definedName>
    <definedName name="ctry" localSheetId="2">#REF!</definedName>
    <definedName name="ctry">#REF!</definedName>
    <definedName name="CUADRO_1" localSheetId="3">#REF!</definedName>
    <definedName name="CUADRO_1" localSheetId="2">#REF!</definedName>
    <definedName name="CUADRO_1">#REF!</definedName>
    <definedName name="CUADRO_2" localSheetId="3">#REF!</definedName>
    <definedName name="CUADRO_2" localSheetId="2">#REF!</definedName>
    <definedName name="CUADRO_2">#REF!</definedName>
    <definedName name="CUADRO_3" localSheetId="3">#REF!</definedName>
    <definedName name="CUADRO_3" localSheetId="2">#REF!</definedName>
    <definedName name="CUADRO_3">#REF!</definedName>
    <definedName name="Cupom_periodo" localSheetId="3">#REF!</definedName>
    <definedName name="Cupom_periodo" localSheetId="2">#REF!</definedName>
    <definedName name="Cupom_periodo">#REF!</definedName>
    <definedName name="Customer_name" localSheetId="3">#REF!</definedName>
    <definedName name="Customer_name" localSheetId="2">#REF!</definedName>
    <definedName name="Customer_name">#REF!</definedName>
    <definedName name="CVTS" localSheetId="3">#REF!</definedName>
    <definedName name="CVTS" localSheetId="2">#REF!</definedName>
    <definedName name="CVTS">#REF!</definedName>
    <definedName name="cwwqq" hidden="1">{"SCH47",#N/A,FALSE,"value";"sch48",#N/A,FALSE,"value"}</definedName>
    <definedName name="CXC" localSheetId="3">#REF!</definedName>
    <definedName name="CXC" localSheetId="2">#REF!</definedName>
    <definedName name="CXC">#REF!</definedName>
    <definedName name="D500_60" localSheetId="3">#REF!</definedName>
    <definedName name="D500_60" localSheetId="2">#REF!</definedName>
    <definedName name="D500_60">#REF!</definedName>
    <definedName name="da" localSheetId="3">#REF!</definedName>
    <definedName name="da" localSheetId="2">#REF!</definedName>
    <definedName name="da">#REF!</definedName>
    <definedName name="dafjnvqernviqrejviojqervojrvjrjv" hidden="1">{"SCH15",#N/A,FALSE,"SCH15,16,85,86";"SCH16",#N/A,FALSE,"SCH15,16,85,86";"SCH85",#N/A,FALSE,"SCH15,16,85,86";"SCH86",#N/A,FALSE,"SCH15,16,85,86"}</definedName>
    <definedName name="data_hoje" localSheetId="3">#REF!</definedName>
    <definedName name="data_hoje" localSheetId="2">#REF!</definedName>
    <definedName name="data_hoje">#REF!</definedName>
    <definedName name="Data_inicial" localSheetId="3">#REF!</definedName>
    <definedName name="Data_inicial" localSheetId="2">#REF!</definedName>
    <definedName name="Data_inicial">#REF!</definedName>
    <definedName name="Days_O" localSheetId="3">#REF!</definedName>
    <definedName name="Days_O" localSheetId="2">#REF!</definedName>
    <definedName name="Days_O">#REF!</definedName>
    <definedName name="DBN_ESTUDOS_E_PROJETOS" localSheetId="3">#REF!</definedName>
    <definedName name="DBN_ESTUDOS_E_PROJETOS" localSheetId="2">#REF!</definedName>
    <definedName name="DBN_ESTUDOS_E_PROJETOS">#REF!</definedName>
    <definedName name="DBN_MAQ._EQUIP._NACIONAIS" localSheetId="3">#REF!</definedName>
    <definedName name="DBN_MAQ._EQUIP._NACIONAIS" localSheetId="2">#REF!</definedName>
    <definedName name="DBN_MAQ._EQUIP._NACIONAIS">#REF!</definedName>
    <definedName name="DBN_MAQ._EQUIPAMENTOS_IMPORTADOS" localSheetId="3">#REF!</definedName>
    <definedName name="DBN_MAQ._EQUIPAMENTOS_IMPORTADOS" localSheetId="2">#REF!</definedName>
    <definedName name="DBN_MAQ._EQUIPAMENTOS_IMPORTADOS">#REF!</definedName>
    <definedName name="DBN_OBRAS_CIVIS_INSTALAÇÕES" localSheetId="3">#REF!</definedName>
    <definedName name="DBN_OBRAS_CIVIS_INSTALAÇÕES" localSheetId="2">#REF!</definedName>
    <definedName name="DBN_OBRAS_CIVIS_INSTALAÇÕES">#REF!</definedName>
    <definedName name="DC" localSheetId="3">#REF!</definedName>
    <definedName name="DC" localSheetId="2">#REF!</definedName>
    <definedName name="DC">#REF!</definedName>
    <definedName name="DEFINE_I_II_ESTUDOS_E_PROJETOS" localSheetId="3">#REF!</definedName>
    <definedName name="DEFINE_I_II_ESTUDOS_E_PROJETOS" localSheetId="2">#REF!</definedName>
    <definedName name="DEFINE_I_II_ESTUDOS_E_PROJETOS">#REF!</definedName>
    <definedName name="DEFINE_III___MAQ._EQUIPAMENTOS_NACIONAIS" localSheetId="3">#REF!</definedName>
    <definedName name="DEFINE_III___MAQ._EQUIPAMENTOS_NACIONAIS" localSheetId="2">#REF!</definedName>
    <definedName name="DEFINE_III___MAQ._EQUIPAMENTOS_NACIONAIS">#REF!</definedName>
    <definedName name="DESC" localSheetId="3">#REF!</definedName>
    <definedName name="DESC" localSheetId="2">#REF!</definedName>
    <definedName name="DESC">#REF!</definedName>
    <definedName name="Deuda.xls" localSheetId="3">#REF!</definedName>
    <definedName name="Deuda.xls" localSheetId="2">#REF!</definedName>
    <definedName name="Deuda.xls">#REF!</definedName>
    <definedName name="Diferido_amort" localSheetId="3">#REF!</definedName>
    <definedName name="Diferido_amort" localSheetId="2">#REF!</definedName>
    <definedName name="Diferido_amort">#REF!</definedName>
    <definedName name="DIRECTO" localSheetId="3">#REF!</definedName>
    <definedName name="DIRECTO" localSheetId="2">#REF!</definedName>
    <definedName name="DIRECTO">#REF!</definedName>
    <definedName name="Diretoria" localSheetId="3">#REF!</definedName>
    <definedName name="Diretoria" localSheetId="2">#REF!</definedName>
    <definedName name="Diretoria">#REF!</definedName>
    <definedName name="DRE" localSheetId="3">#REF!</definedName>
    <definedName name="DRE" localSheetId="2">#REF!</definedName>
    <definedName name="DRE">#REF!</definedName>
    <definedName name="dsaf" hidden="1">{"SCH27",#N/A,FALSE,"summary";"SCH39",#N/A,FALSE,"summary";"SCH41",#N/A,FALSE,"summary"}</definedName>
    <definedName name="dsfas" localSheetId="3">#REF!</definedName>
    <definedName name="dsfas" localSheetId="2">#REF!</definedName>
    <definedName name="dsfas">#REF!</definedName>
    <definedName name="DU" localSheetId="3">#REF!</definedName>
    <definedName name="DU" localSheetId="2">#REF!</definedName>
    <definedName name="DU">#REF!</definedName>
    <definedName name="Due_Date" localSheetId="3">#REF!</definedName>
    <definedName name="Due_Date" localSheetId="2">#REF!</definedName>
    <definedName name="Due_Date">#REF!</definedName>
    <definedName name="E.PDD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1.1.4" hidden="1">{"SCH73",#N/A,FALSE,"eva";"SCH74",#N/A,FALSE,"eva";"SCH75",#N/A,FALSE,"eva"}</definedName>
    <definedName name="ED" localSheetId="3">#REF!</definedName>
    <definedName name="ED" localSheetId="2">#REF!</definedName>
    <definedName name="ED">#REF!</definedName>
    <definedName name="EDS" localSheetId="3">#REF!</definedName>
    <definedName name="EDS" localSheetId="2">#REF!</definedName>
    <definedName name="EDS">#REF!</definedName>
    <definedName name="ee" localSheetId="3">#REF!</definedName>
    <definedName name="ee" localSheetId="2">#REF!</definedName>
    <definedName name="ee">#REF!</definedName>
    <definedName name="efqvjnerjvn31nikj43f" hidden="1">{#N/A,#N/A,FALSE,"Skjema 6.5"}</definedName>
    <definedName name="ejkfbjr3gnferig34iogjop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MPDEST">"011"</definedName>
    <definedName name="EMPRESA">"011"</definedName>
    <definedName name="Enter_Number" localSheetId="3">#REF!</definedName>
    <definedName name="Enter_Number" localSheetId="2">#REF!</definedName>
    <definedName name="Enter_Number">#REF!</definedName>
    <definedName name="eprg2eorjg" localSheetId="3">#REF!</definedName>
    <definedName name="eprg2eorjg" localSheetId="2">#REF!</definedName>
    <definedName name="eprg2eorjg">#REF!</definedName>
    <definedName name="ER_1" localSheetId="3">#REF!</definedName>
    <definedName name="ER_1" localSheetId="2">#REF!</definedName>
    <definedName name="ER_1">#REF!</definedName>
    <definedName name="ER_2" localSheetId="3">#REF!</definedName>
    <definedName name="ER_2" localSheetId="2">#REF!</definedName>
    <definedName name="ER_2">#REF!</definedName>
    <definedName name="ESTADO" localSheetId="3">#REF!</definedName>
    <definedName name="ESTADO" localSheetId="2">#REF!</definedName>
    <definedName name="ESTADO">#REF!</definedName>
    <definedName name="eu" localSheetId="3">#REF!</definedName>
    <definedName name="eu" localSheetId="2">#REF!</definedName>
    <definedName name="eu">#REF!</definedName>
    <definedName name="fechamento" localSheetId="3">#REF!</definedName>
    <definedName name="fechamento" localSheetId="2">#REF!</definedName>
    <definedName name="fechamento">#REF!</definedName>
    <definedName name="Feriados">[2]Feriados!$A$2:$A$937</definedName>
    <definedName name="FF_PAGT" localSheetId="3">#REF!</definedName>
    <definedName name="FF_PAGT" localSheetId="2">#REF!</definedName>
    <definedName name="FF_PAGT">#REF!</definedName>
    <definedName name="FF_VENDA" localSheetId="3">#REF!</definedName>
    <definedName name="FF_VENDA" localSheetId="2">#REF!</definedName>
    <definedName name="FF_VENDA">#REF!</definedName>
    <definedName name="ffffffffffffffffffffffffffffffffffff" localSheetId="3">#REF!</definedName>
    <definedName name="ffffffffffffffffffffffffffffffffffff" localSheetId="2">#REF!</definedName>
    <definedName name="ffffffffffffffffffffffffffffffffffff">#REF!</definedName>
    <definedName name="FIVEBYTHREE1" localSheetId="3">#REF!</definedName>
    <definedName name="FIVEBYTHREE1" localSheetId="2">#REF!</definedName>
    <definedName name="FIVEBYTHREE1">#REF!</definedName>
    <definedName name="FLASH">#N/A</definedName>
    <definedName name="FOREIGNINTERCOMONTH" localSheetId="3">#REF!</definedName>
    <definedName name="FOREIGNINTERCOMONTH" localSheetId="2">#REF!</definedName>
    <definedName name="FOREIGNINTERCOMONTH">#REF!</definedName>
    <definedName name="FOREIGNINTERCOYEAR" localSheetId="3">#REF!</definedName>
    <definedName name="FOREIGNINTERCOYEAR" localSheetId="2">#REF!</definedName>
    <definedName name="FOREIGNINTERCOYEAR">#REF!</definedName>
    <definedName name="FORMA" localSheetId="3">#REF!</definedName>
    <definedName name="FORMA" localSheetId="2">#REF!</definedName>
    <definedName name="FORMA">#REF!</definedName>
    <definedName name="FORMULAS" localSheetId="3">#REF!</definedName>
    <definedName name="FORMULAS" localSheetId="2">#REF!</definedName>
    <definedName name="FORMULAS">#REF!</definedName>
    <definedName name="fsfs" localSheetId="3">#REF!</definedName>
    <definedName name="fsfs" localSheetId="2">#REF!</definedName>
    <definedName name="fsfs">#REF!</definedName>
    <definedName name="GASTOS_1" localSheetId="3">#REF!</definedName>
    <definedName name="GASTOS_1" localSheetId="2">#REF!</definedName>
    <definedName name="GASTOS_1">#REF!</definedName>
    <definedName name="GENPLANINFO" localSheetId="3">#REF!</definedName>
    <definedName name="GENPLANINFO" localSheetId="2">#REF!</definedName>
    <definedName name="GENPLANINFO">#REF!</definedName>
    <definedName name="GERAL">#N/A</definedName>
    <definedName name="GOTS" localSheetId="3">#REF!</definedName>
    <definedName name="GOTS" localSheetId="2">#REF!</definedName>
    <definedName name="GOTS">#REF!</definedName>
    <definedName name="_xlnm.Recorder" localSheetId="3">#REF!</definedName>
    <definedName name="_xlnm.Recorder" localSheetId="2">#REF!</definedName>
    <definedName name="_xlnm.Recorder">#REF!</definedName>
    <definedName name="HTBAL" localSheetId="3">#REF!</definedName>
    <definedName name="HTBAL" localSheetId="2">#REF!</definedName>
    <definedName name="HTBAL">#REF!</definedName>
    <definedName name="HTRES" localSheetId="3">#REF!</definedName>
    <definedName name="HTRES" localSheetId="2">#REF!</definedName>
    <definedName name="HTRES">#REF!</definedName>
    <definedName name="HTSEC" localSheetId="3">#REF!</definedName>
    <definedName name="HTSEC" localSheetId="2">#REF!</definedName>
    <definedName name="HTSEC">#REF!</definedName>
    <definedName name="HTSECN" localSheetId="3">#REF!</definedName>
    <definedName name="HTSECN" localSheetId="2">#REF!</definedName>
    <definedName name="HTSECN">#REF!</definedName>
    <definedName name="I_9" localSheetId="3">#REF!</definedName>
    <definedName name="I_9" localSheetId="2">#REF!</definedName>
    <definedName name="I_9">#REF!</definedName>
    <definedName name="I_SEC" localSheetId="3">#REF!</definedName>
    <definedName name="I_SEC" localSheetId="2">#REF!</definedName>
    <definedName name="I_SEC">#REF!</definedName>
    <definedName name="ICM" localSheetId="3">#REF!</definedName>
    <definedName name="ICM" localSheetId="2">#REF!</definedName>
    <definedName name="ICM">#REF!</definedName>
    <definedName name="ICM_RETIDO" localSheetId="3">#REF!</definedName>
    <definedName name="ICM_RETIDO" localSheetId="2">#REF!</definedName>
    <definedName name="ICM_RETIDO">#REF!</definedName>
    <definedName name="ifix">OFFSET([1]Bloomberg!$AG$5,0,0,COUNTIF([1]Bloomberg!$AG$5:$AG$1665,"&lt;&gt;"&amp;""))</definedName>
    <definedName name="imac">OFFSET([1]Bloomberg!$AF$5,0,0,COUNTIF([1]Bloomberg!$AF$5:$AF$1665,"&lt;&gt;"&amp;""))</definedName>
    <definedName name="imp" localSheetId="3">#REF!</definedName>
    <definedName name="imp" localSheetId="2">#REF!</definedName>
    <definedName name="imp">#REF!</definedName>
    <definedName name="Impostos" localSheetId="3">#REF!</definedName>
    <definedName name="Impostos" localSheetId="2">#REF!</definedName>
    <definedName name="Impostos">#REF!</definedName>
    <definedName name="IndicadoresFinanceiros">#REF!</definedName>
    <definedName name="INDICE">"001"</definedName>
    <definedName name="INGR2" localSheetId="3">#REF!</definedName>
    <definedName name="INGR2" localSheetId="2">#REF!</definedName>
    <definedName name="INGR2">#REF!</definedName>
    <definedName name="INGRESOS" localSheetId="3">#REF!</definedName>
    <definedName name="INGRESOS" localSheetId="2">#REF!</definedName>
    <definedName name="INGRESOS">#REF!</definedName>
    <definedName name="INT" localSheetId="3">#REF!</definedName>
    <definedName name="INT" localSheetId="2">#REF!</definedName>
    <definedName name="INT">#REF!</definedName>
    <definedName name="INTDIP" localSheetId="3">#REF!</definedName>
    <definedName name="INTDIP" localSheetId="2">#REF!</definedName>
    <definedName name="INTDIP">#REF!</definedName>
    <definedName name="INTER" localSheetId="3">#REF!</definedName>
    <definedName name="INTER" localSheetId="2">#REF!</definedName>
    <definedName name="INTER">#REF!</definedName>
    <definedName name="Inv_date" localSheetId="3">#REF!</definedName>
    <definedName name="Inv_date" localSheetId="2">#REF!</definedName>
    <definedName name="Inv_date">#REF!</definedName>
    <definedName name="Inv_No." localSheetId="3">#REF!</definedName>
    <definedName name="Inv_No." localSheetId="2">#REF!</definedName>
    <definedName name="Inv_No.">#REF!</definedName>
    <definedName name="Investimentos" localSheetId="3">#REF!</definedName>
    <definedName name="Investimentos" localSheetId="2">#REF!</definedName>
    <definedName name="Investimentos">#REF!</definedName>
    <definedName name="IQATUAL">#N/A</definedName>
    <definedName name="IQNOGO">FALSE</definedName>
    <definedName name="IQTRUE">TRUE</definedName>
    <definedName name="IRF" localSheetId="3">#REF!</definedName>
    <definedName name="IRF" localSheetId="2">#REF!</definedName>
    <definedName name="IRF">#REF!</definedName>
    <definedName name="ISPRODLINE00" localSheetId="3">#REF!</definedName>
    <definedName name="ISPRODLINE00" localSheetId="2">#REF!</definedName>
    <definedName name="ISPRODLINE00">#REF!</definedName>
    <definedName name="IUJHIUYH" localSheetId="3">#REF!</definedName>
    <definedName name="IUJHIUYH" localSheetId="2">#REF!</definedName>
    <definedName name="IUJHIUYH">#REF!</definedName>
    <definedName name="jkwefweuf14if43" hidden="1">{#N/A,#N/A,FALSE,"Skjema 6.5"}</definedName>
    <definedName name="joao" hidden="1">{"SCH49",#N/A,FALSE,"eva"}</definedName>
    <definedName name="jso" hidden="1">{"sch56",#N/A,FALSE,"savings";"sch64",#N/A,FALSE,"savings"}</definedName>
    <definedName name="JUAN" localSheetId="3">#REF!</definedName>
    <definedName name="JUAN" localSheetId="2">#REF!</definedName>
    <definedName name="JUAN">#REF!</definedName>
    <definedName name="L_CLIENTE" localSheetId="3">#REF!</definedName>
    <definedName name="L_CLIENTE" localSheetId="2">#REF!</definedName>
    <definedName name="L_CLIENTE">#REF!</definedName>
    <definedName name="L_NF" localSheetId="3">#REF!</definedName>
    <definedName name="L_NF" localSheetId="2">#REF!</definedName>
    <definedName name="L_NF">#REF!</definedName>
    <definedName name="L_UF" localSheetId="3">#REF!</definedName>
    <definedName name="L_UF" localSheetId="2">#REF!</definedName>
    <definedName name="L_UF">#REF!</definedName>
    <definedName name="LANCTOS">#N/A</definedName>
    <definedName name="ma" localSheetId="3">#REF!</definedName>
    <definedName name="ma" localSheetId="2">#REF!</definedName>
    <definedName name="ma">#REF!</definedName>
    <definedName name="Manut" localSheetId="3">#REF!</definedName>
    <definedName name="Manut" localSheetId="2">#REF!</definedName>
    <definedName name="Manut">#REF!</definedName>
    <definedName name="Maria" hidden="1">{"SCH73",#N/A,FALSE,"eva";"SCH74",#N/A,FALSE,"eva";"SCH75",#N/A,FALSE,"eva"}</definedName>
    <definedName name="mariaa" hidden="1">{"SCH73",#N/A,FALSE,"eva";"SCH74",#N/A,FALSE,"eva";"SCH75",#N/A,FALSE,"eva"}</definedName>
    <definedName name="Marketing_e_Vendas" localSheetId="3">#REF!</definedName>
    <definedName name="Marketing_e_Vendas" localSheetId="2">#REF!</definedName>
    <definedName name="Marketing_e_Vendas">#REF!</definedName>
    <definedName name="mary" localSheetId="3">#REF!</definedName>
    <definedName name="mary" localSheetId="2">#REF!</definedName>
    <definedName name="mary">#REF!</definedName>
    <definedName name="MATRIZ" localSheetId="3">#REF!</definedName>
    <definedName name="MATRIZ" localSheetId="2">#REF!</definedName>
    <definedName name="MATRIZ">#REF!</definedName>
    <definedName name="matriz2" localSheetId="3">#REF!</definedName>
    <definedName name="matriz2" localSheetId="2">#REF!</definedName>
    <definedName name="matriz2">#REF!</definedName>
    <definedName name="mbgs" localSheetId="3">#REF!</definedName>
    <definedName name="mbgs" localSheetId="2">#REF!</definedName>
    <definedName name="mbgs">#REF!</definedName>
    <definedName name="me" localSheetId="3">#REF!</definedName>
    <definedName name="me" localSheetId="2">#REF!</definedName>
    <definedName name="me">#REF!</definedName>
    <definedName name="MENU" localSheetId="3">#REF!</definedName>
    <definedName name="MENU" localSheetId="2">#REF!</definedName>
    <definedName name="MENU">#REF!</definedName>
    <definedName name="mercado_2">OFFSET([1]Bloomberg!$AC$5,0,0,COUNTIF([1]Bloomberg!$AB$5:$AB$1665,"&lt;="&amp;[1]Bloomberg!$C$1))</definedName>
    <definedName name="Mercado_Total_Município_Região_Metropolitana" localSheetId="3">#REF!</definedName>
    <definedName name="Mercado_Total_Município_Região_Metropolitana" localSheetId="2">#REF!</definedName>
    <definedName name="Mercado_Total_Município_Região_Metropolitana">#REF!</definedName>
    <definedName name="mes">OFFSET([1]Bloomberg!$M$5,0,0,COUNTIF([1]Bloomberg!$M$5:$M$1665,"&lt;="&amp;[1]Bloomberg!$C$1))</definedName>
    <definedName name="mês" localSheetId="3">#REF!</definedName>
    <definedName name="mês" localSheetId="2">#REF!</definedName>
    <definedName name="mês">#REF!</definedName>
    <definedName name="mes_2">OFFSET([1]Bloomberg!$AB$5,0,0,COUNTIF([1]Bloomberg!$AB$5:$AB$1665,"&lt;="&amp;[1]Bloomberg!$C$1))</definedName>
    <definedName name="mi" localSheetId="3">#REF!</definedName>
    <definedName name="mi" localSheetId="2">#REF!</definedName>
    <definedName name="mi">#REF!</definedName>
    <definedName name="mo" localSheetId="3">#REF!</definedName>
    <definedName name="mo" localSheetId="2">#REF!</definedName>
    <definedName name="mo">#REF!</definedName>
    <definedName name="MONTH">#N/A</definedName>
    <definedName name="Município" localSheetId="3">#REF!</definedName>
    <definedName name="Município" localSheetId="2">#REF!</definedName>
    <definedName name="Município">#REF!</definedName>
    <definedName name="my" localSheetId="3">#REF!</definedName>
    <definedName name="my" localSheetId="2">#REF!</definedName>
    <definedName name="my">#REF!</definedName>
    <definedName name="n" localSheetId="3">#REF!</definedName>
    <definedName name="n" localSheetId="2">#REF!</definedName>
    <definedName name="n">#REF!</definedName>
    <definedName name="N.1.2" hidden="1">{"SCH73",#N/A,FALSE,"eva";"SCH74",#N/A,FALSE,"eva";"SCH75",#N/A,FALSE,"eva"}</definedName>
    <definedName name="N.1.3" hidden="1">{"SCH27",#N/A,FALSE,"summary";"SCH39",#N/A,FALSE,"summary";"SCH41",#N/A,FALSE,"summary"}</definedName>
    <definedName name="Negociacao">OFFSET([1]Bloomberg!$P$5,0,0,COUNTIF([1]Bloomberg!$M$5:$M$1665,"&lt;="&amp;[1]Bloomberg!$C$1))</definedName>
    <definedName name="NOVA_INSTRUMENTAÇÃO" localSheetId="3">#REF!</definedName>
    <definedName name="NOVA_INSTRUMENTAÇÃO" localSheetId="2">#REF!</definedName>
    <definedName name="NOVA_INSTRUMENTAÇÃO">#REF!</definedName>
    <definedName name="NOVA_INSTRUMENTAÇÃO_EQUIPAMENTO_NAC." localSheetId="3">#REF!</definedName>
    <definedName name="NOVA_INSTRUMENTAÇÃO_EQUIPAMENTO_NAC." localSheetId="2">#REF!</definedName>
    <definedName name="NOVA_INSTRUMENTAÇÃO_EQUIPAMENTO_NAC.">#REF!</definedName>
    <definedName name="nuevo" localSheetId="3">#REF!</definedName>
    <definedName name="nuevo" localSheetId="2">#REF!</definedName>
    <definedName name="nuevo">#REF!</definedName>
    <definedName name="NvsASD">"V2001-01-01"</definedName>
    <definedName name="NvsAutoDrillOk">"VY"</definedName>
    <definedName name="NvsElapsedTime">0.00130138888926012</definedName>
    <definedName name="NvsEndTime">36934.6460070602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"VGERAL"</definedName>
    <definedName name="NvsReqBU">"VA"</definedName>
    <definedName name="NvsReqBUOnly">"VY"</definedName>
    <definedName name="NvsTransLed">"VN"</definedName>
    <definedName name="NvsTreeASD">"V2001-01-01"</definedName>
    <definedName name="NvsValTbl.ACCOUNT">"GL_ACCOUNT_TBL"</definedName>
    <definedName name="NvsValTbl.DEPTID">"DEPARTMENT_TBL"</definedName>
    <definedName name="OCF" localSheetId="3">#REF!</definedName>
    <definedName name="OCF" localSheetId="2">#REF!</definedName>
    <definedName name="OCF">#REF!</definedName>
    <definedName name="okjh" localSheetId="3">#REF!</definedName>
    <definedName name="okjh" localSheetId="2">#REF!</definedName>
    <definedName name="okjh">#REF!</definedName>
    <definedName name="osma" localSheetId="3">#REF!,#REF!,#REF!,#REF!,#REF!</definedName>
    <definedName name="osma" localSheetId="2">#REF!,#REF!,#REF!,#REF!,#REF!</definedName>
    <definedName name="osma">#REF!,#REF!,#REF!,#REF!,#REF!</definedName>
    <definedName name="osma1" localSheetId="3">#REF!,#REF!,#REF!,#REF!</definedName>
    <definedName name="osma1" localSheetId="2">#REF!,#REF!,#REF!,#REF!</definedName>
    <definedName name="osma1">#REF!,#REF!,#REF!,#REF!</definedName>
    <definedName name="osma2" localSheetId="3">#REF!,#REF!,#REF!,#REF!</definedName>
    <definedName name="osma2" localSheetId="2">#REF!,#REF!,#REF!,#REF!</definedName>
    <definedName name="osma2">#REF!,#REF!,#REF!,#REF!</definedName>
    <definedName name="osma3" localSheetId="3">#REF!</definedName>
    <definedName name="osma3" localSheetId="2">#REF!</definedName>
    <definedName name="osma3">#REF!</definedName>
    <definedName name="osma4" localSheetId="3">#REF!,#REF!,#REF!,#REF!</definedName>
    <definedName name="osma4" localSheetId="2">#REF!,#REF!,#REF!,#REF!</definedName>
    <definedName name="osma4">#REF!,#REF!,#REF!,#REF!</definedName>
    <definedName name="other" hidden="1">{"SCH15",#N/A,FALSE,"SCH15,16,85,86";"SCH16",#N/A,FALSE,"SCH15,16,85,86";"SCH85",#N/A,FALSE,"SCH15,16,85,86";"SCH86",#N/A,FALSE,"SCH15,16,85,86"}</definedName>
    <definedName name="OTROS" localSheetId="3">#REF!</definedName>
    <definedName name="OTROS" localSheetId="2">#REF!</definedName>
    <definedName name="OTROS">#REF!</definedName>
    <definedName name="otros2" localSheetId="3">#REF!</definedName>
    <definedName name="otros2" localSheetId="2">#REF!</definedName>
    <definedName name="otros2">#REF!</definedName>
    <definedName name="P" localSheetId="3">#REF!</definedName>
    <definedName name="P" localSheetId="2">#REF!</definedName>
    <definedName name="P">#REF!</definedName>
    <definedName name="P_CÁLCULO" localSheetId="3">#REF!</definedName>
    <definedName name="P_CÁLCULO" localSheetId="2">#REF!</definedName>
    <definedName name="P_CÁLCULO">#REF!</definedName>
    <definedName name="PAS" localSheetId="3">#REF!</definedName>
    <definedName name="PAS" localSheetId="2">#REF!</definedName>
    <definedName name="PAS">#REF!</definedName>
    <definedName name="PASCONSO" localSheetId="3">#REF!</definedName>
    <definedName name="PASCONSO" localSheetId="2">#REF!</definedName>
    <definedName name="PASCONSO">#REF!</definedName>
    <definedName name="PASMFL" localSheetId="3">#REF!</definedName>
    <definedName name="PASMFL" localSheetId="2">#REF!</definedName>
    <definedName name="PASMFL">#REF!</definedName>
    <definedName name="PASSGM" localSheetId="3">#REF!</definedName>
    <definedName name="PASSGM" localSheetId="2">#REF!</definedName>
    <definedName name="PASSGM">#REF!</definedName>
    <definedName name="Passivo" localSheetId="3">#REF!</definedName>
    <definedName name="Passivo" localSheetId="2">#REF!</definedName>
    <definedName name="Passivo">#REF!</definedName>
    <definedName name="paulo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Peru1" localSheetId="3">#REF!</definedName>
    <definedName name="Peru1" localSheetId="2">#REF!</definedName>
    <definedName name="Peru1">#REF!</definedName>
    <definedName name="peru2" localSheetId="3">#REF!</definedName>
    <definedName name="peru2" localSheetId="2">#REF!</definedName>
    <definedName name="peru2">#REF!</definedName>
    <definedName name="Peru3" localSheetId="3">#REF!</definedName>
    <definedName name="Peru3" localSheetId="2">#REF!</definedName>
    <definedName name="Peru3">#REF!</definedName>
    <definedName name="peru4" localSheetId="3">#REF!</definedName>
    <definedName name="peru4" localSheetId="2">#REF!</definedName>
    <definedName name="peru4">#REF!</definedName>
    <definedName name="Peru5" localSheetId="3">#REF!</definedName>
    <definedName name="Peru5" localSheetId="2">#REF!</definedName>
    <definedName name="Peru5">#REF!</definedName>
    <definedName name="Peru6" localSheetId="3">#REF!</definedName>
    <definedName name="Peru6" localSheetId="2">#REF!</definedName>
    <definedName name="Peru6">#REF!</definedName>
    <definedName name="Peru7" localSheetId="3">#REF!</definedName>
    <definedName name="Peru7" localSheetId="2">#REF!</definedName>
    <definedName name="Peru7">#REF!</definedName>
    <definedName name="PeruD19" localSheetId="3">#REF!</definedName>
    <definedName name="PeruD19" localSheetId="2">#REF!</definedName>
    <definedName name="PeruD19">#REF!</definedName>
    <definedName name="PLANO">""</definedName>
    <definedName name="PLCONSO" localSheetId="3">#REF!</definedName>
    <definedName name="PLCONSO" localSheetId="2">#REF!</definedName>
    <definedName name="PLCONSO">#REF!</definedName>
    <definedName name="PLMFL" localSheetId="3">#REF!</definedName>
    <definedName name="PLMFL" localSheetId="2">#REF!</definedName>
    <definedName name="PLMFL">#REF!</definedName>
    <definedName name="PLSGM" localSheetId="3">#REF!</definedName>
    <definedName name="PLSGM" localSheetId="2">#REF!</definedName>
    <definedName name="PLSGM">#REF!</definedName>
    <definedName name="PORRA" localSheetId="3">#REF!</definedName>
    <definedName name="PORRA" localSheetId="2">#REF!</definedName>
    <definedName name="PORRA">#REF!</definedName>
    <definedName name="price_list" localSheetId="3">#REF!</definedName>
    <definedName name="price_list" localSheetId="2">#REF!</definedName>
    <definedName name="price_list">#REF!</definedName>
    <definedName name="Print_Area_MI" localSheetId="3">#REF!</definedName>
    <definedName name="Print_Area_MI" localSheetId="2">#REF!</definedName>
    <definedName name="Print_Area_MI">#REF!</definedName>
    <definedName name="printarea2" localSheetId="3">#REF!</definedName>
    <definedName name="printarea2" localSheetId="2">#REF!</definedName>
    <definedName name="printarea2">#REF!</definedName>
    <definedName name="printareami2" localSheetId="3">#REF!</definedName>
    <definedName name="printareami2" localSheetId="2">#REF!</definedName>
    <definedName name="printareami2">#REF!</definedName>
    <definedName name="Ptax_inicial" localSheetId="3">#REF!</definedName>
    <definedName name="Ptax_inicial" localSheetId="2">#REF!</definedName>
    <definedName name="Ptax_inicial">#REF!</definedName>
    <definedName name="qekhrgbrgr3ghj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erkfjeqbrgjbqergebrqglblqgb" hidden="1">{#N/A,#N/A,FALSE,"Skjema 6.5"}</definedName>
    <definedName name="qerknvqrv3rjgvo3jrvo3kjrv34gvp34o43k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qewvnqwernfvirejf3j4fj34jfj4j3jo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qjkevnjqenrvnervnqreijvjrjrjvrjvj" hidden="1">{"SCH51",#N/A,FALSE,"monthly"}</definedName>
    <definedName name="qwdlkwqjfheuirfbeuyrgvehrck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erjnfvi3jgfvij31gfvj3rf341poj3oopjk" hidden="1">{"SCH46",#N/A,FALSE,"sch46"}</definedName>
    <definedName name="qwfjqerf31f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R_Ocultar" localSheetId="3">#REF!</definedName>
    <definedName name="R_Ocultar" localSheetId="2">#REF!</definedName>
    <definedName name="R_Ocultar">#REF!</definedName>
    <definedName name="real" localSheetId="3">#REF!</definedName>
    <definedName name="real" localSheetId="2">#REF!</definedName>
    <definedName name="real">#REF!</definedName>
    <definedName name="Real1" localSheetId="3">#REF!</definedName>
    <definedName name="Real1" localSheetId="2">#REF!</definedName>
    <definedName name="Real1">#REF!</definedName>
    <definedName name="RECAPITULACAO" localSheetId="3">#REF!</definedName>
    <definedName name="RECAPITULACAO" localSheetId="2">#REF!</definedName>
    <definedName name="RECAPITULACAO">#REF!</definedName>
    <definedName name="RECAPITULACAO2" localSheetId="3">#REF!</definedName>
    <definedName name="RECAPITULACAO2" localSheetId="2">#REF!</definedName>
    <definedName name="RECAPITULACAO2">#REF!</definedName>
    <definedName name="reg">OFFSET([1]Geral_Graf!$J$129,0,0,COUNTIF([1]Geral_Graf!$J$129:$J$145,"&lt;&gt;0"))</definedName>
    <definedName name="reg_p">OFFSET([1]Geral_Graf!$K$129,0,0,COUNTIF([1]Geral_Graf!$J$129:$J$145,"&lt;&gt;0"))</definedName>
    <definedName name="Região_Metropolitana" localSheetId="3">#REF!</definedName>
    <definedName name="Região_Metropolitana" localSheetId="2">#REF!</definedName>
    <definedName name="Região_Metropolitana">#REF!</definedName>
    <definedName name="relacao" localSheetId="3">#REF!</definedName>
    <definedName name="relacao" localSheetId="2">#REF!</definedName>
    <definedName name="relacao">#REF!</definedName>
    <definedName name="RES" localSheetId="3">#REF!</definedName>
    <definedName name="RES" localSheetId="2">#REF!</definedName>
    <definedName name="RES">#REF!</definedName>
    <definedName name="RestiraCel_Anexo2" localSheetId="3">#REF!</definedName>
    <definedName name="RestiraCel_Anexo2" localSheetId="2">#REF!</definedName>
    <definedName name="RestiraCel_Anexo2">#REF!</definedName>
    <definedName name="Roberta" hidden="1">{"SCH44",#N/A,FALSE,"5b5f";"SCH45",#N/A,FALSE,"5b5f"}</definedName>
    <definedName name="roberto" hidden="1">{"SCH44",#N/A,FALSE,"5b5f";"SCH45",#N/A,FALSE,"5b5f"}</definedName>
    <definedName name="rodolfo" localSheetId="3">#REF!,#REF!,#REF!,#REF!</definedName>
    <definedName name="rodolfo" localSheetId="2">#REF!,#REF!,#REF!,#REF!</definedName>
    <definedName name="rodolfo">#REF!,#REF!,#REF!,#REF!</definedName>
    <definedName name="sadsadsdsad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sdcw" hidden="1">{"SCH54",#N/A,FALSE,"upside";"SCH55",#N/A,FALSE,"upside"}</definedName>
    <definedName name="sdfnvqervnernhivf" hidden="1">{#N/A,#N/A,FALSE,"Skjema 6.5"}</definedName>
    <definedName name="SEC" localSheetId="3">#REF!</definedName>
    <definedName name="SEC" localSheetId="2">#REF!</definedName>
    <definedName name="SEC">#REF!</definedName>
    <definedName name="SECCYG" localSheetId="3">#REF!</definedName>
    <definedName name="SECCYG" localSheetId="2">#REF!</definedName>
    <definedName name="SECCYG">#REF!</definedName>
    <definedName name="seccyg2" localSheetId="3">#REF!</definedName>
    <definedName name="seccyg2" localSheetId="2">#REF!</definedName>
    <definedName name="seccyg2">#REF!</definedName>
    <definedName name="SECING" localSheetId="3">#REF!</definedName>
    <definedName name="SECING" localSheetId="2">#REF!</definedName>
    <definedName name="SECING">#REF!</definedName>
    <definedName name="secing2" localSheetId="3">#REF!</definedName>
    <definedName name="secing2" localSheetId="2">#REF!</definedName>
    <definedName name="secing2">#REF!</definedName>
    <definedName name="SECN" localSheetId="3">#REF!</definedName>
    <definedName name="SECN" localSheetId="2">#REF!</definedName>
    <definedName name="SECN">#REF!</definedName>
    <definedName name="SERIE" localSheetId="3">#REF!</definedName>
    <definedName name="SERIE" localSheetId="2">#REF!</definedName>
    <definedName name="SERIE">#REF!</definedName>
    <definedName name="SLD.000.C.0.00.0000.00.00.11183030023">6473376.94000244</definedName>
    <definedName name="SLD.000.C.0.01.0000.00.00.11183030023">757839.43999958</definedName>
    <definedName name="spabl">OFFSET([1]Geral_Graf!$J$89,0,0,COUNTIF([1]Geral_Graf!$J$89:$J$105,"&lt;&gt;0"))</definedName>
    <definedName name="spabl_p">OFFSET([1]Geral_Graf!$K$89,0,0,COUNTIF([1]Geral_Graf!$J$89:$J$105,"&lt;&gt;0"))</definedName>
    <definedName name="Split40" localSheetId="3">#REF!</definedName>
    <definedName name="Split40" localSheetId="2">#REF!</definedName>
    <definedName name="Split40">#REF!</definedName>
    <definedName name="Split50" localSheetId="3">#REF!</definedName>
    <definedName name="Split50" localSheetId="2">#REF!</definedName>
    <definedName name="Split50">#REF!</definedName>
    <definedName name="Split60" localSheetId="3">#REF!</definedName>
    <definedName name="Split60" localSheetId="2">#REF!</definedName>
    <definedName name="Split60">#REF!</definedName>
    <definedName name="sqsqsqs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Sub_quimica" localSheetId="3">#REF!</definedName>
    <definedName name="Sub_quimica" localSheetId="2">#REF!</definedName>
    <definedName name="Sub_quimica">#REF!</definedName>
    <definedName name="SUBCTA1">""</definedName>
    <definedName name="SUBCTA2">""</definedName>
    <definedName name="Subquimica" localSheetId="3">#REF!</definedName>
    <definedName name="Subquimica" localSheetId="2">#REF!</definedName>
    <definedName name="Subquimica">#REF!</definedName>
    <definedName name="T_RETIDO" localSheetId="3">#REF!</definedName>
    <definedName name="T_RETIDO" localSheetId="2">#REF!</definedName>
    <definedName name="T_RETIDO">#REF!</definedName>
    <definedName name="TAB" localSheetId="3">#REF!</definedName>
    <definedName name="TAB" localSheetId="2">#REF!</definedName>
    <definedName name="TAB">#REF!</definedName>
    <definedName name="TAnterior" localSheetId="3">#REF!</definedName>
    <definedName name="TAnterior" localSheetId="2">#REF!</definedName>
    <definedName name="TAnterior">#REF!</definedName>
    <definedName name="TAX" localSheetId="3">#REF!</definedName>
    <definedName name="TAX" localSheetId="2">#REF!</definedName>
    <definedName name="TAX">#REF!</definedName>
    <definedName name="TECLAR_ALT_I" localSheetId="3">#REF!</definedName>
    <definedName name="TECLAR_ALT_I" localSheetId="2">#REF!</definedName>
    <definedName name="TECLAR_ALT_I">#REF!</definedName>
    <definedName name="Tecnologia" localSheetId="3">#REF!</definedName>
    <definedName name="Tecnologia" localSheetId="2">#REF!</definedName>
    <definedName name="Tecnologia">#REF!</definedName>
    <definedName name="tel" localSheetId="3">#REF!</definedName>
    <definedName name="tel" localSheetId="2">#REF!</definedName>
    <definedName name="tel">#REF!</definedName>
    <definedName name="TEST" localSheetId="3">#REF!</definedName>
    <definedName name="TEST" localSheetId="2">#REF!</definedName>
    <definedName name="TEST">#REF!</definedName>
    <definedName name="TEST0" localSheetId="3">#REF!</definedName>
    <definedName name="TEST0" localSheetId="2">#REF!</definedName>
    <definedName name="TEST0">#REF!</definedName>
    <definedName name="TEST2" localSheetId="3">#REF!</definedName>
    <definedName name="TEST2" localSheetId="2">#REF!</definedName>
    <definedName name="TEST2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_xlnm.Print_Titles" localSheetId="3">#REF!</definedName>
    <definedName name="_xlnm.Print_Titles" localSheetId="2">#REF!</definedName>
    <definedName name="_xlnm.Print_Titles">#REF!</definedName>
    <definedName name="TODOFI" localSheetId="3">#REF!,#REF!,#REF!,#REF!</definedName>
    <definedName name="TODOFI" localSheetId="2">#REF!,#REF!,#REF!,#REF!</definedName>
    <definedName name="TODOFI">#REF!,#REF!,#REF!,#REF!</definedName>
    <definedName name="Total_Custos_Operacionais" localSheetId="3">#REF!</definedName>
    <definedName name="Total_Custos_Operacionais" localSheetId="2">#REF!</definedName>
    <definedName name="Total_Custos_Operacionais">#REF!</definedName>
    <definedName name="TRIAL10" hidden="1">{"SCH44",#N/A,FALSE,"5b5f";"SCH45",#N/A,FALSE,"5b5f"}</definedName>
    <definedName name="TRIAL11" hidden="1">{"sch56",#N/A,FALSE,"savings";"sch64",#N/A,FALSE,"savings"}</definedName>
    <definedName name="TRIAL12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13" hidden="1">{"SCH73",#N/A,FALSE,"eva";"SCH74",#N/A,FALSE,"eva";"SCH75",#N/A,FALSE,"eva"}</definedName>
    <definedName name="TRIAL14" hidden="1">{"SCH49",#N/A,FALSE,"eva"}</definedName>
    <definedName name="TRIAL1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16" hidden="1">{"SCH15",#N/A,FALSE,"SCH15,16,85,86";"SCH16",#N/A,FALSE,"SCH15,16,85,86";"SCH85",#N/A,FALSE,"SCH15,16,85,86";"SCH86",#N/A,FALSE,"SCH15,16,85,86"}</definedName>
    <definedName name="TRIAL17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18" hidden="1">{"SCH46",#N/A,FALSE,"sch46"}</definedName>
    <definedName name="TRIAL19" hidden="1">{"SCH51",#N/A,FALSE,"monthly"}</definedName>
    <definedName name="TRIAL20" hidden="1">{"SCH52",#N/A,FALSE,"sch52"}</definedName>
    <definedName name="TRIAL21" hidden="1">{"SCH29",#N/A,FALSE,"segments";"SCH30",#N/A,FALSE,"segments"}</definedName>
    <definedName name="TRIAL22" hidden="1">{"SCH27",#N/A,FALSE,"summary";"SCH39",#N/A,FALSE,"summary";"SCH41",#N/A,FALSE,"summary"}</definedName>
    <definedName name="TRIAL23" hidden="1">{"SCH54",#N/A,FALSE,"upside";"SCH55",#N/A,FALSE,"upside"}</definedName>
    <definedName name="TRIAL24" hidden="1">{"SCH47",#N/A,FALSE,"value";"sch48",#N/A,FALSE,"value"}</definedName>
    <definedName name="TRIAL2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30" hidden="1">{"SCH73",#N/A,FALSE,"eva";"SCH74",#N/A,FALSE,"eva";"SCH75",#N/A,FALSE,"eva"}</definedName>
    <definedName name="trial31" hidden="1">{"SCH44",#N/A,FALSE,"5b5f";"SCH45",#N/A,FALSE,"5b5f"}</definedName>
    <definedName name="trial32" hidden="1">{"SCH44",#N/A,FALSE,"5b5f";"SCH45",#N/A,FALSE,"5b5f"}</definedName>
    <definedName name="trial34" hidden="1">{"sch56",#N/A,FALSE,"savings";"sch64",#N/A,FALSE,"savings"}</definedName>
    <definedName name="trial3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36" hidden="1">{"SCH73",#N/A,FALSE,"eva";"SCH74",#N/A,FALSE,"eva";"SCH75",#N/A,FALSE,"eva"}</definedName>
    <definedName name="trial37" hidden="1">{"SCH49",#N/A,FALSE,"eva"}</definedName>
    <definedName name="trial38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39" hidden="1">{"SCH15",#N/A,FALSE,"SCH15,16,85,86";"SCH16",#N/A,FALSE,"SCH15,16,85,86";"SCH85",#N/A,FALSE,"SCH15,16,85,86";"SCH86",#N/A,FALSE,"SCH15,16,85,86"}</definedName>
    <definedName name="trial40" hidden="1">{"SCH15",#N/A,FALSE,"SCH15,16,85,86";"SCH16",#N/A,FALSE,"SCH15,16,85,86";"SCH85",#N/A,FALSE,"SCH15,16,85,86";"SCH86",#N/A,FALSE,"SCH15,16,85,86"}</definedName>
    <definedName name="trial41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42" hidden="1">{"SCH46",#N/A,FALSE,"sch46"}</definedName>
    <definedName name="trial43" hidden="1">{"SCH51",#N/A,FALSE,"monthly"}</definedName>
    <definedName name="trial44" hidden="1">{"SCH52",#N/A,FALSE,"sch52"}</definedName>
    <definedName name="trial45" hidden="1">{"SCH29",#N/A,FALSE,"segments";"SCH30",#N/A,FALSE,"segments"}</definedName>
    <definedName name="trial46" hidden="1">{"SCH27",#N/A,FALSE,"summary";"SCH39",#N/A,FALSE,"summary";"SCH41",#N/A,FALSE,"summary"}</definedName>
    <definedName name="trial47" hidden="1">{"SCH54",#N/A,FALSE,"upside";"SCH55",#N/A,FALSE,"upside"}</definedName>
    <definedName name="trial48" hidden="1">{"SCH47",#N/A,FALSE,"value";"sch48",#N/A,FALSE,"value"}</definedName>
    <definedName name="trial49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x_Type" localSheetId="3">#REF!</definedName>
    <definedName name="Trx_Type" localSheetId="2">#REF!</definedName>
    <definedName name="Trx_Type">#REF!</definedName>
    <definedName name="TTT" localSheetId="3">#REF!,#REF!,#REF!,#REF!</definedName>
    <definedName name="TTT" localSheetId="2">#REF!,#REF!,#REF!,#REF!</definedName>
    <definedName name="TTT">#REF!,#REF!,#REF!,#REF!</definedName>
    <definedName name="TUDO" localSheetId="3">#REF!</definedName>
    <definedName name="TUDO" localSheetId="2">#REF!</definedName>
    <definedName name="TUDO">#REF!</definedName>
    <definedName name="UF" localSheetId="3">#REF!</definedName>
    <definedName name="UF" localSheetId="2">#REF!</definedName>
    <definedName name="UF">#REF!</definedName>
    <definedName name="uhtr" hidden="1">{"SCH15",#N/A,FALSE,"SCH15,16,85,86";"SCH16",#N/A,FALSE,"SCH15,16,85,86";"SCH85",#N/A,FALSE,"SCH15,16,85,86";"SCH86",#N/A,FALSE,"SCH15,16,85,86"}</definedName>
    <definedName name="UltLin" localSheetId="3">#REF!</definedName>
    <definedName name="UltLin" localSheetId="2">#REF!</definedName>
    <definedName name="UltLin">#REF!</definedName>
    <definedName name="UN" localSheetId="3">#REF!</definedName>
    <definedName name="UN" localSheetId="2">#REF!</definedName>
    <definedName name="UN">#REF!</definedName>
    <definedName name="UOP___TECNOLOGIA" localSheetId="3">#REF!</definedName>
    <definedName name="UOP___TECNOLOGIA" localSheetId="2">#REF!</definedName>
    <definedName name="UOP___TECNOLOGIA">#REF!</definedName>
    <definedName name="uuu" localSheetId="3">#REF!</definedName>
    <definedName name="uuu" localSheetId="2">#REF!</definedName>
    <definedName name="uuu">#REF!</definedName>
    <definedName name="VALOR" localSheetId="3">#REF!</definedName>
    <definedName name="VALOR" localSheetId="2">#REF!</definedName>
    <definedName name="VALOR">#REF!</definedName>
    <definedName name="Valor_destacado_R" localSheetId="3">#REF!</definedName>
    <definedName name="Valor_destacado_R" localSheetId="2">#REF!</definedName>
    <definedName name="Valor_destacado_R">#REF!</definedName>
    <definedName name="Valor_destacado_US" localSheetId="3">#REF!</definedName>
    <definedName name="Valor_destacado_US" localSheetId="2">#REF!</definedName>
    <definedName name="Valor_destacado_US">#REF!</definedName>
    <definedName name="Vencimento" localSheetId="3">#REF!</definedName>
    <definedName name="Vencimento" localSheetId="2">#REF!</definedName>
    <definedName name="Vencimento">#REF!</definedName>
    <definedName name="VENDAS" localSheetId="3">#REF!</definedName>
    <definedName name="VENDAS" localSheetId="2">#REF!</definedName>
    <definedName name="VENDAS">#REF!</definedName>
    <definedName name="VENTES" localSheetId="3">#REF!</definedName>
    <definedName name="VENTES" localSheetId="2">#REF!</definedName>
    <definedName name="VENTES">#REF!</definedName>
    <definedName name="versao2" localSheetId="3">#REF!</definedName>
    <definedName name="versao2" localSheetId="2">#REF!</definedName>
    <definedName name="versao2">#REF!</definedName>
    <definedName name="voucher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WAA" localSheetId="3">#REF!</definedName>
    <definedName name="WAA" localSheetId="2">#REF!</definedName>
    <definedName name="WAA">#REF!</definedName>
    <definedName name="wac" localSheetId="3">#REF!</definedName>
    <definedName name="wac" localSheetId="2">#REF!</definedName>
    <definedName name="wac">#REF!</definedName>
    <definedName name="WACA" localSheetId="3">#REF!,#REF!,#REF!,#REF!</definedName>
    <definedName name="WACA" localSheetId="2">#REF!,#REF!,#REF!,#REF!</definedName>
    <definedName name="WACA">#REF!,#REF!,#REF!,#REF!</definedName>
    <definedName name="WAFITO" localSheetId="3">#REF!,#REF!,#REF!,#REF!</definedName>
    <definedName name="WAFITO" localSheetId="2">#REF!,#REF!,#REF!,#REF!</definedName>
    <definedName name="WAFITO">#REF!,#REF!,#REF!,#REF!</definedName>
    <definedName name="WAL" localSheetId="3">#REF!,#REF!,#REF!,#REF!</definedName>
    <definedName name="WAL" localSheetId="2">#REF!,#REF!,#REF!,#REF!</definedName>
    <definedName name="WAL">#REF!,#REF!,#REF!,#REF!</definedName>
    <definedName name="wam" localSheetId="3">#REF!,#REF!,#REF!,#REF!</definedName>
    <definedName name="wam" localSheetId="2">#REF!,#REF!,#REF!,#REF!</definedName>
    <definedName name="wam">#REF!,#REF!,#REF!,#REF!</definedName>
    <definedName name="was" localSheetId="3">#REF!,#REF!,#REF!,#REF!</definedName>
    <definedName name="was" localSheetId="2">#REF!,#REF!,#REF!,#REF!</definedName>
    <definedName name="was">#REF!,#REF!,#REF!,#REF!</definedName>
    <definedName name="wasdfvklermvlmewrvlewrmlv" hidden="1">{"SCH73",#N/A,FALSE,"eva";"SCH74",#N/A,FALSE,"eva";"SCH75",#N/A,FALSE,"eva"}</definedName>
    <definedName name="wekjnvqenrviqejrgivj1341j3o4jfo34kje" hidden="1">{"SCH52",#N/A,FALSE,"sch52"}</definedName>
    <definedName name="welkfngvqekgq3jgq34jgj3o4pgj4pj" hidden="1">{"SCH49",#N/A,FALSE,"eva"}</definedName>
    <definedName name="wergwegr4g" localSheetId="3">#REF!</definedName>
    <definedName name="wergwegr4g" localSheetId="2">#REF!</definedName>
    <definedName name="wergwegr4g">#REF!</definedName>
    <definedName name="Worksheet" localSheetId="3">#REF!</definedName>
    <definedName name="Worksheet" localSheetId="2">#REF!</definedName>
    <definedName name="Worksheet">#REF!</definedName>
    <definedName name="wrn.01." hidden="1">{#N/A,#N/A,FALSE,"1321";#N/A,#N/A,FALSE,"1324";#N/A,#N/A,FALSE,"1333";#N/A,#N/A,FALSE,"1371"}</definedName>
    <definedName name="wrn.083." hidden="1">{#N/A,#N/A,FALSE,"CONTRIB.SOCIAL ACUM.";#N/A,#N/A,FALSE,"CONTRIB.SOCIAL";#N/A,#N/A,FALSE,"APUR.LUCRO REAL ACUM.";#N/A,#N/A,FALSE,"APUR.LUCRO REAL";#N/A,#N/A,FALSE,"DEMOST.RESULT ACUM.";#N/A,#N/A,FALSE,"DEMONST.RESULT.";#N/A,#N/A,FALSE,"PASSIVO";#N/A,#N/A,FALSE,"ATIVO"}</definedName>
    <definedName name="wrn.5BY5." hidden="1">{"SCH44",#N/A,FALSE,"5b5f";"SCH45",#N/A,FALSE,"5b5f"}</definedName>
    <definedName name="wrn.ALL.FIN2." hidden="1">{"SCH35",#N/A,FALSE,"5X3";"SCH36",#N/A,FALSE,"5X3";"SCH37",#N/A,FALSE,"5X3";"SCH38",#N/A,FALSE,"5X3";"SCH39A",#N/A,FALSE,"5X3";"SCH39B",#N/A,FALSE,"5X3";"SCH40",#N/A,FALSE,"5X3"}</definedName>
    <definedName name="wrn.ALL_HR." hidden="1">{"SCH66",#N/A,FALSE,"SCH66";"sch66a",#N/A,FALSE,"SCH66A";"SCH67",#N/A,FALSE,"SCH67";"SCH68",#N/A,FALSE,"SCH68";"SCH69",#N/A,FALSE,"SCH69";"sch701",#N/A,FALSE,"SCH70";"sch702",#N/A,FALSE,"SCH70";"SCH81",#N/A,FALSE,"SCH81";"SCH821",#N/A,FALSE,"SCH82";"SCH822",#N/A,FALSE,"SCH82"}</definedName>
    <definedName name="wrn.All_Plandol.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wrn.Clarobook.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OSTIMP." hidden="1">{"sch56",#N/A,FALSE,"savings";"sch64",#N/A,FALSE,"savings"}</definedName>
    <definedName name="wrn.Despesas._.Diferidas._.Indedutíveis._.de._.1998." hidden="1">{"Despesas Diferidas Indedutíveis de 1998",#N/A,FALSE,"Impressão"}</definedName>
    <definedName name="wrn.EBITRECS.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wrn.EVA." hidden="1">{"SCH73",#N/A,FALSE,"eva";"SCH74",#N/A,FALSE,"eva";"SCH75",#N/A,FALSE,"eva"}</definedName>
    <definedName name="wrn.FULL_PACKAGE." hidden="1">{#N/A,#N/A,FALSE,"Checklist";#N/A,#N/A,FALSE,"Sch 1";#N/A,#N/A,FALSE,"Sch 2";#N/A,#N/A,FALSE,"Sch 2A";#N/A,#N/A,FALSE,"Sch 3";#N/A,#N/A,FALSE,"Sch 4";#N/A,#N/A,FALSE,"Sch 5";#N/A,#N/A,FALSE,"Sch 6";#N/A,#N/A,FALSE,"Sch 7";#N/A,#N/A,FALSE,"Sch 7 A";#N/A,#N/A,FALSE,"Sch 7 B";#N/A,#N/A,FALSE,"Sch 8";#N/A,#N/A,FALSE,"Sch 9";#N/A,#N/A,FALSE,"Sch 10";#N/A,#N/A,FALSE,"Sch 11";#N/A,#N/A,FALSE,"Sch 11 A";#N/A,#N/A,FALSE,"Sch12";#N/A,#N/A,FALSE,"Sch13";#N/A,#N/A,FALSE,"Weekly CF";#N/A,#N/A,FALSE,"Detailed Q CF";#N/A,#N/A,FALSE,"Collection";#N/A,#N/A,FALSE,"Revenues Analysis- actuals";#N/A,#N/A,FALSE,"Revenues Analysis - Forecast";#N/A,#N/A,FALSE,"Backlog";#N/A,#N/A,FALSE," mangment P&amp;L";#N/A,#N/A,FALSE,"Restricted cash"}</definedName>
    <definedName name="wrn.HRMONTH." hidden="1">{"SCH81",#N/A,FALSE,"SCH81";"SCH82",#N/A,FALSE,"SCH82"}</definedName>
    <definedName name="wrn.KEYFIN." hidden="1">{"SCH49",#N/A,FALSE,"eva"}</definedName>
    <definedName name="wrn.MONTHLY.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wrn.PRINT." hidden="1">{"SCH15",#N/A,FALSE,"SCH15,16,85,86";"SCH16",#N/A,FALSE,"SCH15,16,85,86";"SCH85",#N/A,FALSE,"SCH15,16,85,86";"SCH86",#N/A,FALSE,"SCH15,16,85,86"}</definedName>
    <definedName name="wrn.print1." hidden="1">{"SCH15",#N/A,FALSE,"SCH15,16,85,86";"SCH16",#N/A,FALSE,"SCH15,16,85,86";"SCH85",#N/A,FALSE,"SCH15,16,85,86";"SCH86",#N/A,FALSE,"SCH15,16,85,86"}</definedName>
    <definedName name="wrn.PRINTHR." hidden="1">{"SCH66",#N/A,FALSE,"SCH66";"SCH67",#N/A,FALSE,"SCH67";"SCH68",#N/A,FALSE,"SCH68";"SCH69",#N/A,FALSE,"SCH69";"SCH70",#N/A,FALSE,"SCH70"}</definedName>
    <definedName name="wrn.PRINTMKTG." hidden="1">{"sch6",#N/A,FALSE,"SCH6";"sch7",#N/A,FALSE,"SCH7"}</definedName>
    <definedName name="wrn.PRINTPROD.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wrn.PROGRAMS." hidden="1">{"sch52",#N/A,FALSE,"SCH52"}</definedName>
    <definedName name="wrn.Relatório._.Completo.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para._.Auditoria.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SCH46." hidden="1">{"SCH46",#N/A,FALSE,"sch46"}</definedName>
    <definedName name="wrn.SCH51." hidden="1">{"SCH51",#N/A,FALSE,"monthly"}</definedName>
    <definedName name="wrn.SCH52." hidden="1">{"SCH52",#N/A,FALSE,"sch52"}</definedName>
    <definedName name="wrn.SCH57." hidden="1">{"SCH57",#N/A,FALSE,"monthly"}</definedName>
    <definedName name="wrn.SCH58." hidden="1">{"sch58",#N/A,FALSE,"SCH58"}</definedName>
    <definedName name="wrn.SEGMENT." hidden="1">{"SCH29",#N/A,FALSE,"segments";"SCH30",#N/A,FALSE,"segments"}</definedName>
    <definedName name="wrn.SUMMARY." hidden="1">{"SCH27",#N/A,FALSE,"summary";"SCH39",#N/A,FALSE,"summary";"SCH41",#N/A,FALSE,"summary"}</definedName>
    <definedName name="wrn.UPDOWN." hidden="1">{"SCH54",#N/A,FALSE,"upside";"SCH55",#N/A,FALSE,"upside"}</definedName>
    <definedName name="wrn.VALUE." hidden="1">{"SCH47",#N/A,FALSE,"value";"sch48",#N/A,FALSE,"value"}</definedName>
    <definedName name="wrn.YEARLY.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www" localSheetId="3">#REF!</definedName>
    <definedName name="www" localSheetId="2">#REF!</definedName>
    <definedName name="www">#REF!</definedName>
    <definedName name="x" localSheetId="3">#REF!</definedName>
    <definedName name="x" localSheetId="2">#REF!</definedName>
    <definedName name="x">#REF!</definedName>
    <definedName name="xx" hidden="1">{#N/A,#N/A,FALSE,"Skjema 6.5"}</definedName>
    <definedName name="yan" localSheetId="3">#REF!</definedName>
    <definedName name="yan" localSheetId="2">#REF!</definedName>
    <definedName name="yan">#REF!</definedName>
    <definedName name="yr" localSheetId="3">#REF!</definedName>
    <definedName name="yr" localSheetId="2">#REF!</definedName>
    <definedName name="yr">#REF!</definedName>
    <definedName name="YRS" localSheetId="3">#REF!</definedName>
    <definedName name="YRS" localSheetId="2">#REF!</definedName>
    <definedName name="YRS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18" i="8" l="1"/>
  <c r="AN19" i="8"/>
  <c r="AM19" i="8"/>
  <c r="AL19" i="8"/>
  <c r="AK19" i="8"/>
  <c r="AJ19" i="8"/>
  <c r="AI19" i="8"/>
  <c r="AH19" i="8"/>
  <c r="AG19" i="8"/>
  <c r="AF19" i="8"/>
  <c r="AE19" i="8"/>
  <c r="AD19" i="8"/>
  <c r="AC19" i="8"/>
  <c r="AS35" i="8" l="1"/>
  <c r="AT35" i="8"/>
  <c r="AU35" i="8"/>
  <c r="AV35" i="8"/>
  <c r="AW35" i="8"/>
  <c r="AX35" i="8"/>
  <c r="AY35" i="8"/>
  <c r="AZ35" i="8"/>
  <c r="BA35" i="8"/>
  <c r="AL12" i="11" l="1"/>
  <c r="AK12" i="11"/>
  <c r="AJ12" i="11"/>
  <c r="AL5" i="11"/>
  <c r="AK5" i="11"/>
  <c r="AJ5" i="11"/>
  <c r="AJ16" i="11" s="1"/>
  <c r="AL21" i="10"/>
  <c r="AK21" i="10"/>
  <c r="AJ21" i="10"/>
  <c r="AF21" i="10"/>
  <c r="AE21" i="10"/>
  <c r="AD21" i="10"/>
  <c r="AC21" i="10"/>
  <c r="AB21" i="10"/>
  <c r="X21" i="10"/>
  <c r="W21" i="10"/>
  <c r="V21" i="10"/>
  <c r="U21" i="10"/>
  <c r="T21" i="10"/>
  <c r="P21" i="10"/>
  <c r="O21" i="10"/>
  <c r="N21" i="10"/>
  <c r="M21" i="10"/>
  <c r="L21" i="10"/>
  <c r="H21" i="10"/>
  <c r="G21" i="10"/>
  <c r="F21" i="10"/>
  <c r="E21" i="10"/>
  <c r="D21" i="10"/>
  <c r="AL17" i="10"/>
  <c r="AK17" i="10"/>
  <c r="AJ17" i="10"/>
  <c r="AI17" i="10"/>
  <c r="AI21" i="10" s="1"/>
  <c r="AH17" i="10"/>
  <c r="AH21" i="10" s="1"/>
  <c r="AG17" i="10"/>
  <c r="AG21" i="10" s="1"/>
  <c r="AF17" i="10"/>
  <c r="AE17" i="10"/>
  <c r="AD17" i="10"/>
  <c r="AC17" i="10"/>
  <c r="AB17" i="10"/>
  <c r="AA17" i="10"/>
  <c r="AA21" i="10" s="1"/>
  <c r="Z17" i="10"/>
  <c r="Z21" i="10" s="1"/>
  <c r="Y17" i="10"/>
  <c r="Y21" i="10" s="1"/>
  <c r="X17" i="10"/>
  <c r="W17" i="10"/>
  <c r="V17" i="10"/>
  <c r="U17" i="10"/>
  <c r="T17" i="10"/>
  <c r="S17" i="10"/>
  <c r="S21" i="10" s="1"/>
  <c r="R17" i="10"/>
  <c r="R21" i="10" s="1"/>
  <c r="Q17" i="10"/>
  <c r="Q21" i="10" s="1"/>
  <c r="P17" i="10"/>
  <c r="O17" i="10"/>
  <c r="N17" i="10"/>
  <c r="M17" i="10"/>
  <c r="L17" i="10"/>
  <c r="K17" i="10"/>
  <c r="K21" i="10" s="1"/>
  <c r="J17" i="10"/>
  <c r="J21" i="10" s="1"/>
  <c r="I17" i="10"/>
  <c r="I21" i="10" s="1"/>
  <c r="H17" i="10"/>
  <c r="G17" i="10"/>
  <c r="F17" i="10"/>
  <c r="E17" i="10"/>
  <c r="D17" i="10"/>
  <c r="C17" i="10"/>
  <c r="C21" i="10" s="1"/>
  <c r="B17" i="10"/>
  <c r="B21" i="10" s="1"/>
  <c r="AK14" i="11" l="1"/>
  <c r="AK16" i="11"/>
  <c r="AL14" i="11"/>
  <c r="AL16" i="11"/>
  <c r="AJ14" i="11"/>
  <c r="AL7" i="10"/>
  <c r="AK7" i="10"/>
  <c r="AK11" i="10" s="1"/>
  <c r="AJ7" i="10"/>
  <c r="AL2" i="10"/>
  <c r="AK2" i="10"/>
  <c r="AJ2" i="10"/>
  <c r="BA66" i="8"/>
  <c r="BA65" i="8"/>
  <c r="BA64" i="8"/>
  <c r="BA63" i="8"/>
  <c r="BA62" i="8"/>
  <c r="BA61" i="8"/>
  <c r="BA60" i="8"/>
  <c r="BA59" i="8"/>
  <c r="BA58" i="8"/>
  <c r="BA57" i="8"/>
  <c r="BA56" i="8"/>
  <c r="BA55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17" i="8"/>
  <c r="BA16" i="8"/>
  <c r="BA15" i="8"/>
  <c r="BA14" i="8"/>
  <c r="BA13" i="8"/>
  <c r="BA12" i="8"/>
  <c r="BA11" i="8"/>
  <c r="BA10" i="8"/>
  <c r="BA9" i="8"/>
  <c r="BA8" i="8"/>
  <c r="BA7" i="8"/>
  <c r="BA5" i="8"/>
  <c r="BA21" i="8" s="1"/>
  <c r="BA37" i="8" s="1"/>
  <c r="BA53" i="8" s="1"/>
  <c r="AN67" i="8"/>
  <c r="AM67" i="8"/>
  <c r="AL67" i="8"/>
  <c r="AN51" i="8"/>
  <c r="AM51" i="8"/>
  <c r="AL51" i="8"/>
  <c r="AL22" i="8"/>
  <c r="AL38" i="8" s="1"/>
  <c r="AL54" i="8" s="1"/>
  <c r="AM6" i="8"/>
  <c r="AN6" i="8" s="1"/>
  <c r="AN22" i="8" s="1"/>
  <c r="AN38" i="8" s="1"/>
  <c r="AN54" i="8" s="1"/>
  <c r="AM22" i="8" l="1"/>
  <c r="AM38" i="8" s="1"/>
  <c r="AM54" i="8" s="1"/>
  <c r="BA19" i="8"/>
  <c r="AJ11" i="10"/>
  <c r="AL11" i="10"/>
  <c r="BA67" i="8"/>
  <c r="BA51" i="8"/>
  <c r="BA130" i="7"/>
  <c r="BA129" i="7"/>
  <c r="BA128" i="7"/>
  <c r="BA127" i="7"/>
  <c r="BA126" i="7"/>
  <c r="BA125" i="7"/>
  <c r="BA124" i="7"/>
  <c r="BA123" i="7"/>
  <c r="BA122" i="7"/>
  <c r="BA121" i="7"/>
  <c r="BA120" i="7"/>
  <c r="BA119" i="7"/>
  <c r="BA118" i="7"/>
  <c r="BA113" i="7"/>
  <c r="BA112" i="7"/>
  <c r="BA111" i="7"/>
  <c r="BA110" i="7"/>
  <c r="BA109" i="7"/>
  <c r="BA108" i="7"/>
  <c r="BA107" i="7"/>
  <c r="BA106" i="7"/>
  <c r="BA105" i="7"/>
  <c r="BA104" i="7"/>
  <c r="BA103" i="7"/>
  <c r="BA102" i="7"/>
  <c r="BA97" i="7"/>
  <c r="BA96" i="7"/>
  <c r="BA95" i="7"/>
  <c r="BA94" i="7"/>
  <c r="BA93" i="7"/>
  <c r="BA92" i="7"/>
  <c r="BA91" i="7"/>
  <c r="BA90" i="7"/>
  <c r="BA89" i="7"/>
  <c r="BA88" i="7"/>
  <c r="BA87" i="7"/>
  <c r="BA86" i="7"/>
  <c r="BA81" i="7"/>
  <c r="BA80" i="7"/>
  <c r="BA79" i="7"/>
  <c r="BA78" i="7"/>
  <c r="BA77" i="7"/>
  <c r="BA76" i="7"/>
  <c r="BA75" i="7"/>
  <c r="BA74" i="7"/>
  <c r="BA73" i="7"/>
  <c r="BA72" i="7"/>
  <c r="BA71" i="7"/>
  <c r="BA70" i="7"/>
  <c r="BA18" i="7"/>
  <c r="BA17" i="7"/>
  <c r="BA16" i="7"/>
  <c r="BA15" i="7"/>
  <c r="BA14" i="7"/>
  <c r="BA13" i="7"/>
  <c r="BA12" i="7"/>
  <c r="BA11" i="7"/>
  <c r="BA10" i="7"/>
  <c r="BA9" i="7"/>
  <c r="BA8" i="7"/>
  <c r="BA7" i="7"/>
  <c r="BA6" i="7"/>
  <c r="BA4" i="7"/>
  <c r="BA20" i="7" s="1"/>
  <c r="BA36" i="7" s="1"/>
  <c r="BA52" i="7" s="1"/>
  <c r="BA68" i="7" s="1"/>
  <c r="BA84" i="7" s="1"/>
  <c r="BA100" i="7" s="1"/>
  <c r="BA116" i="7" s="1"/>
  <c r="AN114" i="7"/>
  <c r="AM114" i="7"/>
  <c r="AL114" i="7"/>
  <c r="AN98" i="7"/>
  <c r="AM98" i="7"/>
  <c r="AL98" i="7"/>
  <c r="AN82" i="7"/>
  <c r="AM82" i="7"/>
  <c r="AL82" i="7"/>
  <c r="BA82" i="7" s="1"/>
  <c r="AN37" i="7"/>
  <c r="AN53" i="7" s="1"/>
  <c r="AN69" i="7" s="1"/>
  <c r="AN85" i="7" s="1"/>
  <c r="AN101" i="7" s="1"/>
  <c r="AN117" i="7" s="1"/>
  <c r="AL21" i="7"/>
  <c r="AL37" i="7" s="1"/>
  <c r="AL53" i="7" s="1"/>
  <c r="AL69" i="7" s="1"/>
  <c r="AL85" i="7" s="1"/>
  <c r="AL101" i="7" s="1"/>
  <c r="AL117" i="7" s="1"/>
  <c r="AM5" i="7"/>
  <c r="AN5" i="7" s="1"/>
  <c r="AN21" i="7" s="1"/>
  <c r="BA98" i="7" l="1"/>
  <c r="BA114" i="7"/>
  <c r="AM21" i="7"/>
  <c r="AM37" i="7" s="1"/>
  <c r="AM53" i="7" s="1"/>
  <c r="AM69" i="7" s="1"/>
  <c r="AM85" i="7" s="1"/>
  <c r="AM101" i="7" s="1"/>
  <c r="AM117" i="7" s="1"/>
  <c r="BA33" i="6" l="1"/>
  <c r="BA32" i="6"/>
  <c r="BA31" i="6"/>
  <c r="BA30" i="6"/>
  <c r="BA29" i="6"/>
  <c r="BA28" i="6"/>
  <c r="BA27" i="6"/>
  <c r="BA26" i="6"/>
  <c r="BA25" i="6"/>
  <c r="BA24" i="6"/>
  <c r="BA23" i="6"/>
  <c r="BA22" i="6"/>
  <c r="BA17" i="6"/>
  <c r="BA16" i="6"/>
  <c r="BA15" i="6"/>
  <c r="BA14" i="6"/>
  <c r="BA13" i="6"/>
  <c r="BA12" i="6"/>
  <c r="BA11" i="6"/>
  <c r="BA10" i="6"/>
  <c r="BA9" i="6"/>
  <c r="BA8" i="6"/>
  <c r="BA7" i="6"/>
  <c r="BA6" i="6"/>
  <c r="BA4" i="6"/>
  <c r="BA20" i="6" s="1"/>
  <c r="BA36" i="6" s="1"/>
  <c r="AN49" i="6"/>
  <c r="AM49" i="6"/>
  <c r="AL49" i="6"/>
  <c r="AN48" i="6"/>
  <c r="AM48" i="6"/>
  <c r="AL48" i="6"/>
  <c r="BA48" i="6" s="1"/>
  <c r="AN47" i="6"/>
  <c r="AM47" i="6"/>
  <c r="AL47" i="6"/>
  <c r="AN46" i="6"/>
  <c r="AM46" i="6"/>
  <c r="AL46" i="6"/>
  <c r="AN45" i="6"/>
  <c r="AM45" i="6"/>
  <c r="AL45" i="6"/>
  <c r="AN44" i="6"/>
  <c r="AM44" i="6"/>
  <c r="AL44" i="6"/>
  <c r="BA44" i="6" s="1"/>
  <c r="AN43" i="6"/>
  <c r="AM43" i="6"/>
  <c r="AL43" i="6"/>
  <c r="BA43" i="6" s="1"/>
  <c r="AN42" i="6"/>
  <c r="AM42" i="6"/>
  <c r="AL42" i="6"/>
  <c r="AN41" i="6"/>
  <c r="AM41" i="6"/>
  <c r="AL41" i="6"/>
  <c r="BA41" i="6" s="1"/>
  <c r="AN40" i="6"/>
  <c r="AM40" i="6"/>
  <c r="AL40" i="6"/>
  <c r="BA40" i="6" s="1"/>
  <c r="AN39" i="6"/>
  <c r="AM39" i="6"/>
  <c r="AL39" i="6"/>
  <c r="BA39" i="6" s="1"/>
  <c r="AN38" i="6"/>
  <c r="AM38" i="6"/>
  <c r="AL38" i="6"/>
  <c r="AM37" i="6"/>
  <c r="AN34" i="6"/>
  <c r="AM34" i="6"/>
  <c r="AL34" i="6"/>
  <c r="AN21" i="6"/>
  <c r="AN37" i="6" s="1"/>
  <c r="AM21" i="6"/>
  <c r="AL21" i="6"/>
  <c r="AL37" i="6" s="1"/>
  <c r="AN18" i="6"/>
  <c r="AM18" i="6"/>
  <c r="AL18" i="6"/>
  <c r="AL50" i="6" l="1"/>
  <c r="BA18" i="6"/>
  <c r="AM50" i="6"/>
  <c r="BA42" i="6"/>
  <c r="BA45" i="6"/>
  <c r="AN50" i="6"/>
  <c r="BA34" i="6"/>
  <c r="BA47" i="6"/>
  <c r="BA46" i="6"/>
  <c r="BA49" i="6"/>
  <c r="BA38" i="6"/>
  <c r="AZ66" i="8"/>
  <c r="AZ65" i="8"/>
  <c r="AZ64" i="8"/>
  <c r="AZ63" i="8"/>
  <c r="AZ62" i="8"/>
  <c r="AZ61" i="8"/>
  <c r="AZ60" i="8"/>
  <c r="AZ59" i="8"/>
  <c r="AZ58" i="8"/>
  <c r="AZ57" i="8"/>
  <c r="AZ56" i="8"/>
  <c r="AZ55" i="8"/>
  <c r="AZ50" i="8"/>
  <c r="AZ49" i="8"/>
  <c r="AZ48" i="8"/>
  <c r="AZ47" i="8"/>
  <c r="AZ46" i="8"/>
  <c r="AZ45" i="8"/>
  <c r="AZ44" i="8"/>
  <c r="AZ43" i="8"/>
  <c r="AZ42" i="8"/>
  <c r="AZ41" i="8"/>
  <c r="AZ40" i="8"/>
  <c r="AZ39" i="8"/>
  <c r="AZ34" i="8"/>
  <c r="AZ33" i="8"/>
  <c r="AZ32" i="8"/>
  <c r="AZ31" i="8"/>
  <c r="AZ30" i="8"/>
  <c r="AZ29" i="8"/>
  <c r="AZ28" i="8"/>
  <c r="AZ27" i="8"/>
  <c r="AZ26" i="8"/>
  <c r="AZ25" i="8"/>
  <c r="AZ24" i="8"/>
  <c r="AZ23" i="8"/>
  <c r="AZ18" i="8"/>
  <c r="AZ17" i="8"/>
  <c r="AZ16" i="8"/>
  <c r="AZ15" i="8"/>
  <c r="AZ14" i="8"/>
  <c r="AZ13" i="8"/>
  <c r="AZ12" i="8"/>
  <c r="AZ11" i="8"/>
  <c r="AZ10" i="8"/>
  <c r="AZ9" i="8"/>
  <c r="AZ8" i="8"/>
  <c r="AZ7" i="8"/>
  <c r="AZ5" i="8"/>
  <c r="AZ21" i="8" s="1"/>
  <c r="AZ37" i="8" s="1"/>
  <c r="AZ53" i="8" s="1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AK67" i="8"/>
  <c r="AJ67" i="8"/>
  <c r="AI67" i="8"/>
  <c r="AH67" i="8"/>
  <c r="AG67" i="8"/>
  <c r="AF67" i="8"/>
  <c r="AE67" i="8"/>
  <c r="AD67" i="8"/>
  <c r="AB67" i="8"/>
  <c r="AA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AC67" i="8"/>
  <c r="AJ22" i="8"/>
  <c r="AJ38" i="8" s="1"/>
  <c r="AJ54" i="8" s="1"/>
  <c r="AI22" i="8"/>
  <c r="AI38" i="8" s="1"/>
  <c r="AI54" i="8" s="1"/>
  <c r="AJ6" i="8"/>
  <c r="AK6" i="8" s="1"/>
  <c r="AK22" i="8" s="1"/>
  <c r="AK38" i="8" s="1"/>
  <c r="AK54" i="8" s="1"/>
  <c r="AK98" i="7"/>
  <c r="AJ98" i="7"/>
  <c r="AI98" i="7"/>
  <c r="AK82" i="7"/>
  <c r="AJ82" i="7"/>
  <c r="AI82" i="7"/>
  <c r="AZ67" i="8" l="1"/>
  <c r="BA50" i="6"/>
  <c r="AZ51" i="8"/>
  <c r="AZ19" i="8"/>
  <c r="AI12" i="11" l="1"/>
  <c r="AH12" i="11"/>
  <c r="AG12" i="11"/>
  <c r="AI5" i="11"/>
  <c r="AH5" i="11"/>
  <c r="AG5" i="11"/>
  <c r="C1" i="11"/>
  <c r="D1" i="11" s="1"/>
  <c r="E1" i="11" s="1"/>
  <c r="F1" i="11" s="1"/>
  <c r="G1" i="11" s="1"/>
  <c r="H1" i="11" s="1"/>
  <c r="I1" i="11" s="1"/>
  <c r="J1" i="11" s="1"/>
  <c r="K1" i="11" s="1"/>
  <c r="L1" i="11" s="1"/>
  <c r="M1" i="11" s="1"/>
  <c r="N1" i="11" s="1"/>
  <c r="O1" i="11" s="1"/>
  <c r="P1" i="11" s="1"/>
  <c r="Q1" i="11" s="1"/>
  <c r="R1" i="11" s="1"/>
  <c r="S1" i="11" s="1"/>
  <c r="T1" i="11" s="1"/>
  <c r="U1" i="11" s="1"/>
  <c r="V1" i="11" s="1"/>
  <c r="W1" i="11" s="1"/>
  <c r="X1" i="11" s="1"/>
  <c r="Y1" i="11" s="1"/>
  <c r="Z1" i="11" s="1"/>
  <c r="AA1" i="11" s="1"/>
  <c r="AB1" i="11" s="1"/>
  <c r="AC1" i="11" s="1"/>
  <c r="AD1" i="11" s="1"/>
  <c r="AE1" i="11" s="1"/>
  <c r="AF1" i="11" s="1"/>
  <c r="AG1" i="11" s="1"/>
  <c r="AH1" i="11" s="1"/>
  <c r="AI1" i="11" s="1"/>
  <c r="AJ1" i="11" s="1"/>
  <c r="AK1" i="11" s="1"/>
  <c r="AL1" i="11" s="1"/>
  <c r="C1" i="10"/>
  <c r="D1" i="10" s="1"/>
  <c r="E1" i="10" s="1"/>
  <c r="F1" i="10" s="1"/>
  <c r="G1" i="10" s="1"/>
  <c r="H1" i="10" s="1"/>
  <c r="I1" i="10" s="1"/>
  <c r="J1" i="10" s="1"/>
  <c r="K1" i="10" s="1"/>
  <c r="L1" i="10" s="1"/>
  <c r="M1" i="10" s="1"/>
  <c r="N1" i="10" s="1"/>
  <c r="O1" i="10" s="1"/>
  <c r="P1" i="10" s="1"/>
  <c r="Q1" i="10" s="1"/>
  <c r="R1" i="10" s="1"/>
  <c r="S1" i="10" s="1"/>
  <c r="T1" i="10" s="1"/>
  <c r="U1" i="10" s="1"/>
  <c r="V1" i="10" s="1"/>
  <c r="W1" i="10" s="1"/>
  <c r="X1" i="10" s="1"/>
  <c r="Y1" i="10" s="1"/>
  <c r="Z1" i="10" s="1"/>
  <c r="AA1" i="10" s="1"/>
  <c r="AB1" i="10" s="1"/>
  <c r="AC1" i="10" s="1"/>
  <c r="AD1" i="10" s="1"/>
  <c r="AE1" i="10" s="1"/>
  <c r="AF1" i="10" s="1"/>
  <c r="AG1" i="10" s="1"/>
  <c r="AH1" i="10" s="1"/>
  <c r="AI1" i="10" s="1"/>
  <c r="AJ1" i="10" s="1"/>
  <c r="AK1" i="10" s="1"/>
  <c r="AL1" i="10" s="1"/>
  <c r="AI7" i="10"/>
  <c r="AH7" i="10"/>
  <c r="AG7" i="10"/>
  <c r="AI2" i="10"/>
  <c r="AH2" i="10"/>
  <c r="AG2" i="10"/>
  <c r="AZ130" i="7"/>
  <c r="AZ129" i="7"/>
  <c r="AZ128" i="7"/>
  <c r="AZ127" i="7"/>
  <c r="AZ126" i="7"/>
  <c r="AZ125" i="7"/>
  <c r="AZ124" i="7"/>
  <c r="AZ123" i="7"/>
  <c r="AZ122" i="7"/>
  <c r="AZ121" i="7"/>
  <c r="AZ120" i="7"/>
  <c r="AZ119" i="7"/>
  <c r="AZ118" i="7"/>
  <c r="AZ113" i="7"/>
  <c r="AZ112" i="7"/>
  <c r="AZ111" i="7"/>
  <c r="AZ110" i="7"/>
  <c r="AZ109" i="7"/>
  <c r="AZ108" i="7"/>
  <c r="AZ107" i="7"/>
  <c r="AZ106" i="7"/>
  <c r="AZ105" i="7"/>
  <c r="AZ104" i="7"/>
  <c r="AZ103" i="7"/>
  <c r="AZ102" i="7"/>
  <c r="AZ97" i="7"/>
  <c r="AZ96" i="7"/>
  <c r="AZ95" i="7"/>
  <c r="AZ94" i="7"/>
  <c r="AZ93" i="7"/>
  <c r="AZ92" i="7"/>
  <c r="AZ91" i="7"/>
  <c r="AZ90" i="7"/>
  <c r="AZ89" i="7"/>
  <c r="AZ88" i="7"/>
  <c r="AZ87" i="7"/>
  <c r="AZ86" i="7"/>
  <c r="AZ81" i="7"/>
  <c r="AZ80" i="7"/>
  <c r="AZ79" i="7"/>
  <c r="AZ78" i="7"/>
  <c r="AZ77" i="7"/>
  <c r="AZ76" i="7"/>
  <c r="AZ75" i="7"/>
  <c r="AZ74" i="7"/>
  <c r="AZ73" i="7"/>
  <c r="AZ72" i="7"/>
  <c r="AZ71" i="7"/>
  <c r="AZ70" i="7"/>
  <c r="AZ18" i="7"/>
  <c r="AZ17" i="7"/>
  <c r="AZ16" i="7"/>
  <c r="AZ15" i="7"/>
  <c r="AZ14" i="7"/>
  <c r="AZ13" i="7"/>
  <c r="AZ12" i="7"/>
  <c r="AZ11" i="7"/>
  <c r="AZ10" i="7"/>
  <c r="AZ9" i="7"/>
  <c r="AZ8" i="7"/>
  <c r="AZ7" i="7"/>
  <c r="AZ6" i="7"/>
  <c r="AZ4" i="7"/>
  <c r="AZ20" i="7" s="1"/>
  <c r="AZ36" i="7" s="1"/>
  <c r="AZ52" i="7" s="1"/>
  <c r="AZ68" i="7" s="1"/>
  <c r="AZ84" i="7" s="1"/>
  <c r="AZ100" i="7" s="1"/>
  <c r="AZ116" i="7" s="1"/>
  <c r="AJ114" i="7"/>
  <c r="AI114" i="7"/>
  <c r="AK21" i="7"/>
  <c r="AK37" i="7" s="1"/>
  <c r="AK53" i="7" s="1"/>
  <c r="AK69" i="7" s="1"/>
  <c r="AK85" i="7" s="1"/>
  <c r="AK101" i="7" s="1"/>
  <c r="AK117" i="7" s="1"/>
  <c r="AJ21" i="7"/>
  <c r="AJ37" i="7" s="1"/>
  <c r="AJ53" i="7" s="1"/>
  <c r="AJ69" i="7" s="1"/>
  <c r="AJ85" i="7" s="1"/>
  <c r="AJ101" i="7" s="1"/>
  <c r="AJ117" i="7" s="1"/>
  <c r="AI21" i="7"/>
  <c r="AI37" i="7" s="1"/>
  <c r="AI53" i="7" s="1"/>
  <c r="AI69" i="7" s="1"/>
  <c r="AI85" i="7" s="1"/>
  <c r="AI101" i="7" s="1"/>
  <c r="AI117" i="7" s="1"/>
  <c r="AJ5" i="7"/>
  <c r="AK5" i="7" s="1"/>
  <c r="AK114" i="7"/>
  <c r="AJ49" i="6"/>
  <c r="AI49" i="6"/>
  <c r="AJ48" i="6"/>
  <c r="AI48" i="6"/>
  <c r="AJ47" i="6"/>
  <c r="AI47" i="6"/>
  <c r="AJ46" i="6"/>
  <c r="AI46" i="6"/>
  <c r="AJ45" i="6"/>
  <c r="AI45" i="6"/>
  <c r="AJ44" i="6"/>
  <c r="AI44" i="6"/>
  <c r="AJ43" i="6"/>
  <c r="AI43" i="6"/>
  <c r="AJ42" i="6"/>
  <c r="AI42" i="6"/>
  <c r="AJ41" i="6"/>
  <c r="AI41" i="6"/>
  <c r="AJ40" i="6"/>
  <c r="AI40" i="6"/>
  <c r="AJ39" i="6"/>
  <c r="AI39" i="6"/>
  <c r="AJ38" i="6"/>
  <c r="AI38" i="6"/>
  <c r="AZ33" i="6"/>
  <c r="AZ32" i="6"/>
  <c r="AZ31" i="6"/>
  <c r="AZ30" i="6"/>
  <c r="AZ29" i="6"/>
  <c r="AZ28" i="6"/>
  <c r="AZ27" i="6"/>
  <c r="AZ26" i="6"/>
  <c r="AZ25" i="6"/>
  <c r="AZ24" i="6"/>
  <c r="AZ23" i="6"/>
  <c r="AZ22" i="6"/>
  <c r="AJ34" i="6"/>
  <c r="AI34" i="6"/>
  <c r="AK21" i="6"/>
  <c r="AK37" i="6" s="1"/>
  <c r="AJ21" i="6"/>
  <c r="AJ37" i="6" s="1"/>
  <c r="AI21" i="6"/>
  <c r="AI37" i="6" s="1"/>
  <c r="AZ17" i="6"/>
  <c r="AZ16" i="6"/>
  <c r="AZ15" i="6"/>
  <c r="AZ14" i="6"/>
  <c r="AZ13" i="6"/>
  <c r="AZ12" i="6"/>
  <c r="AZ11" i="6"/>
  <c r="AZ10" i="6"/>
  <c r="AZ9" i="6"/>
  <c r="AZ8" i="6"/>
  <c r="AZ7" i="6"/>
  <c r="AZ6" i="6"/>
  <c r="AZ18" i="6" s="1"/>
  <c r="AZ4" i="6"/>
  <c r="AZ20" i="6" s="1"/>
  <c r="AZ36" i="6" s="1"/>
  <c r="AJ18" i="6"/>
  <c r="AI18" i="6"/>
  <c r="AK49" i="6"/>
  <c r="AK48" i="6"/>
  <c r="AK47" i="6"/>
  <c r="AK46" i="6"/>
  <c r="AK45" i="6"/>
  <c r="AK44" i="6"/>
  <c r="AK43" i="6"/>
  <c r="AK42" i="6"/>
  <c r="AK41" i="6"/>
  <c r="AK40" i="6"/>
  <c r="AK39" i="6"/>
  <c r="AK38" i="6"/>
  <c r="AK34" i="6"/>
  <c r="AK18" i="6"/>
  <c r="AK50" i="6" l="1"/>
  <c r="AZ48" i="6"/>
  <c r="AH11" i="10"/>
  <c r="AG14" i="11"/>
  <c r="AG16" i="11"/>
  <c r="AH14" i="11"/>
  <c r="AH16" i="11"/>
  <c r="AI14" i="11"/>
  <c r="AI16" i="11"/>
  <c r="AZ49" i="6"/>
  <c r="AZ82" i="7"/>
  <c r="AZ40" i="6"/>
  <c r="AZ42" i="6"/>
  <c r="AZ44" i="6"/>
  <c r="AZ46" i="6"/>
  <c r="AJ50" i="6"/>
  <c r="AZ39" i="6"/>
  <c r="AZ41" i="6"/>
  <c r="AZ43" i="6"/>
  <c r="AZ45" i="6"/>
  <c r="AZ47" i="6"/>
  <c r="AZ38" i="6"/>
  <c r="AZ34" i="6"/>
  <c r="AZ98" i="7"/>
  <c r="AG11" i="10"/>
  <c r="AI11" i="10"/>
  <c r="AZ114" i="7"/>
  <c r="AI50" i="6"/>
  <c r="B5" i="11"/>
  <c r="B14" i="11" s="1"/>
  <c r="AF5" i="11"/>
  <c r="AF16" i="11" s="1"/>
  <c r="AE5" i="11"/>
  <c r="AE16" i="11" s="1"/>
  <c r="AD5" i="11"/>
  <c r="AD16" i="11" s="1"/>
  <c r="AC5" i="11"/>
  <c r="AC16" i="11" s="1"/>
  <c r="AB5" i="11"/>
  <c r="AB16" i="11" s="1"/>
  <c r="AA5" i="11"/>
  <c r="AA16" i="11" s="1"/>
  <c r="Z5" i="11"/>
  <c r="Z16" i="11" s="1"/>
  <c r="Y5" i="11"/>
  <c r="Y16" i="11" s="1"/>
  <c r="X5" i="11"/>
  <c r="X16" i="11" s="1"/>
  <c r="W5" i="11"/>
  <c r="V5" i="11"/>
  <c r="V16" i="11" s="1"/>
  <c r="U5" i="11"/>
  <c r="U16" i="11" s="1"/>
  <c r="T5" i="11"/>
  <c r="T16" i="11" s="1"/>
  <c r="S5" i="11"/>
  <c r="R5" i="11"/>
  <c r="R16" i="11" s="1"/>
  <c r="Q5" i="11"/>
  <c r="Q16" i="11" s="1"/>
  <c r="P5" i="11"/>
  <c r="P16" i="11" s="1"/>
  <c r="O5" i="11"/>
  <c r="O16" i="11" s="1"/>
  <c r="N5" i="11"/>
  <c r="N16" i="11" s="1"/>
  <c r="M5" i="11"/>
  <c r="M16" i="11" s="1"/>
  <c r="L5" i="11"/>
  <c r="K5" i="11"/>
  <c r="K14" i="11" s="1"/>
  <c r="J5" i="11"/>
  <c r="I5" i="11"/>
  <c r="H5" i="11"/>
  <c r="H14" i="11" s="1"/>
  <c r="G5" i="11"/>
  <c r="G14" i="11" s="1"/>
  <c r="F5" i="11"/>
  <c r="F14" i="11" s="1"/>
  <c r="E5" i="11"/>
  <c r="D5" i="11"/>
  <c r="D14" i="11" s="1"/>
  <c r="C5" i="11"/>
  <c r="C14" i="11" s="1"/>
  <c r="E14" i="11"/>
  <c r="I14" i="11"/>
  <c r="J14" i="11"/>
  <c r="AA14" i="11"/>
  <c r="N12" i="11"/>
  <c r="O12" i="11"/>
  <c r="R12" i="11"/>
  <c r="S12" i="11"/>
  <c r="Y12" i="11"/>
  <c r="Z14" i="11"/>
  <c r="AD12" i="11"/>
  <c r="AE12" i="11"/>
  <c r="B12" i="11"/>
  <c r="C12" i="11"/>
  <c r="D12" i="11"/>
  <c r="E12" i="11"/>
  <c r="F12" i="11"/>
  <c r="G12" i="11"/>
  <c r="H12" i="11"/>
  <c r="I12" i="11"/>
  <c r="J12" i="11"/>
  <c r="K12" i="11"/>
  <c r="M12" i="11"/>
  <c r="Q12" i="11"/>
  <c r="U12" i="11"/>
  <c r="V12" i="11"/>
  <c r="W12" i="11"/>
  <c r="AA12" i="11"/>
  <c r="AC12" i="11"/>
  <c r="N14" i="11"/>
  <c r="O14" i="11"/>
  <c r="AE14" i="11"/>
  <c r="W14" i="11" l="1"/>
  <c r="W16" i="11"/>
  <c r="AD14" i="11"/>
  <c r="V14" i="11"/>
  <c r="S14" i="11"/>
  <c r="S16" i="11"/>
  <c r="AZ50" i="6"/>
  <c r="Z12" i="11"/>
  <c r="R14" i="11"/>
  <c r="AF14" i="11"/>
  <c r="AB14" i="11"/>
  <c r="X14" i="11"/>
  <c r="T14" i="11"/>
  <c r="P14" i="11"/>
  <c r="L14" i="11"/>
  <c r="AC14" i="11"/>
  <c r="Y14" i="11"/>
  <c r="U14" i="11"/>
  <c r="Q14" i="11"/>
  <c r="M14" i="11"/>
  <c r="AF12" i="11"/>
  <c r="AB12" i="11"/>
  <c r="X12" i="11"/>
  <c r="T12" i="11"/>
  <c r="P12" i="11"/>
  <c r="L12" i="11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F2" i="10"/>
  <c r="AE2" i="10"/>
  <c r="AE11" i="10" s="1"/>
  <c r="AD2" i="10"/>
  <c r="AC2" i="10"/>
  <c r="AB2" i="10"/>
  <c r="AA2" i="10"/>
  <c r="Z2" i="10"/>
  <c r="Y2" i="10"/>
  <c r="X2" i="10"/>
  <c r="W2" i="10"/>
  <c r="W11" i="10" s="1"/>
  <c r="V2" i="10"/>
  <c r="U2" i="10"/>
  <c r="T2" i="10"/>
  <c r="S2" i="10"/>
  <c r="R2" i="10"/>
  <c r="R11" i="10" s="1"/>
  <c r="Q2" i="10"/>
  <c r="P2" i="10"/>
  <c r="O2" i="10"/>
  <c r="O11" i="10" s="1"/>
  <c r="N2" i="10"/>
  <c r="M2" i="10"/>
  <c r="L2" i="10"/>
  <c r="K2" i="10"/>
  <c r="J2" i="10"/>
  <c r="I2" i="10"/>
  <c r="H2" i="10"/>
  <c r="G2" i="10"/>
  <c r="G11" i="10" s="1"/>
  <c r="F2" i="10"/>
  <c r="E2" i="10"/>
  <c r="D2" i="10"/>
  <c r="C2" i="10"/>
  <c r="B2" i="10"/>
  <c r="AD11" i="10"/>
  <c r="F11" i="10"/>
  <c r="C11" i="10" l="1"/>
  <c r="K11" i="10"/>
  <c r="S11" i="10"/>
  <c r="AA11" i="10"/>
  <c r="N11" i="10"/>
  <c r="V11" i="10"/>
  <c r="J11" i="10"/>
  <c r="Z11" i="10"/>
  <c r="B11" i="10"/>
  <c r="D11" i="10"/>
  <c r="H11" i="10"/>
  <c r="L11" i="10"/>
  <c r="P11" i="10"/>
  <c r="T11" i="10"/>
  <c r="X11" i="10"/>
  <c r="AF11" i="10"/>
  <c r="E11" i="10"/>
  <c r="I11" i="10"/>
  <c r="M11" i="10"/>
  <c r="Q11" i="10"/>
  <c r="U11" i="10"/>
  <c r="Y11" i="10"/>
  <c r="AC11" i="10"/>
  <c r="AB11" i="10"/>
  <c r="AY50" i="8"/>
  <c r="AY49" i="8"/>
  <c r="AY48" i="8"/>
  <c r="AY47" i="8"/>
  <c r="AY46" i="8"/>
  <c r="AY45" i="8"/>
  <c r="AY44" i="8"/>
  <c r="AY43" i="8"/>
  <c r="AY42" i="8"/>
  <c r="AY41" i="8"/>
  <c r="AY40" i="8"/>
  <c r="AY39" i="8"/>
  <c r="AY66" i="8"/>
  <c r="AY65" i="8"/>
  <c r="AY64" i="8"/>
  <c r="AY63" i="8"/>
  <c r="AY62" i="8"/>
  <c r="AY61" i="8"/>
  <c r="AY60" i="8"/>
  <c r="AY59" i="8"/>
  <c r="AY58" i="8"/>
  <c r="AY57" i="8"/>
  <c r="AY56" i="8"/>
  <c r="AY55" i="8"/>
  <c r="AY34" i="8"/>
  <c r="AY33" i="8"/>
  <c r="AY32" i="8"/>
  <c r="AY31" i="8"/>
  <c r="AY30" i="8"/>
  <c r="AY29" i="8"/>
  <c r="AY28" i="8"/>
  <c r="AY27" i="8"/>
  <c r="AY26" i="8"/>
  <c r="AY25" i="8"/>
  <c r="AY24" i="8"/>
  <c r="AY23" i="8"/>
  <c r="AY18" i="8"/>
  <c r="AY17" i="8"/>
  <c r="AY16" i="8"/>
  <c r="AY15" i="8"/>
  <c r="AY14" i="8"/>
  <c r="AY13" i="8"/>
  <c r="AY12" i="8"/>
  <c r="AY11" i="8"/>
  <c r="AY10" i="8"/>
  <c r="AY9" i="8"/>
  <c r="AY8" i="8"/>
  <c r="AY7" i="8"/>
  <c r="AY19" i="8" s="1"/>
  <c r="AY5" i="8"/>
  <c r="AY21" i="8" s="1"/>
  <c r="AY37" i="8" s="1"/>
  <c r="AY53" i="8" s="1"/>
  <c r="AY67" i="8" l="1"/>
  <c r="AY51" i="8"/>
  <c r="AF22" i="8"/>
  <c r="AF38" i="8" s="1"/>
  <c r="AF54" i="8" s="1"/>
  <c r="AG6" i="8"/>
  <c r="AH6" i="8" s="1"/>
  <c r="AY118" i="7"/>
  <c r="AH82" i="7"/>
  <c r="AG82" i="7"/>
  <c r="AF82" i="7"/>
  <c r="AY18" i="7"/>
  <c r="AY17" i="7"/>
  <c r="AY16" i="7"/>
  <c r="AY15" i="7"/>
  <c r="AY14" i="7"/>
  <c r="AY13" i="7"/>
  <c r="AY12" i="7"/>
  <c r="AY11" i="7"/>
  <c r="AY10" i="7"/>
  <c r="AY9" i="7"/>
  <c r="AY8" i="7"/>
  <c r="AY7" i="7"/>
  <c r="AY6" i="7"/>
  <c r="AG22" i="8" l="1"/>
  <c r="AG38" i="8" s="1"/>
  <c r="AG54" i="8" s="1"/>
  <c r="AH22" i="8"/>
  <c r="AH38" i="8" s="1"/>
  <c r="AH54" i="8" s="1"/>
  <c r="AY130" i="7"/>
  <c r="AY129" i="7"/>
  <c r="AY128" i="7"/>
  <c r="AY127" i="7"/>
  <c r="AY126" i="7"/>
  <c r="AY125" i="7"/>
  <c r="AY124" i="7"/>
  <c r="AY123" i="7"/>
  <c r="AY122" i="7"/>
  <c r="AY121" i="7"/>
  <c r="AY120" i="7"/>
  <c r="AY119" i="7"/>
  <c r="AY113" i="7"/>
  <c r="AY112" i="7"/>
  <c r="AY111" i="7"/>
  <c r="AY110" i="7"/>
  <c r="AY109" i="7"/>
  <c r="AY108" i="7"/>
  <c r="AY107" i="7"/>
  <c r="AY106" i="7"/>
  <c r="AY105" i="7"/>
  <c r="AY104" i="7"/>
  <c r="AY103" i="7"/>
  <c r="AY102" i="7"/>
  <c r="AY97" i="7"/>
  <c r="AY96" i="7"/>
  <c r="AY95" i="7"/>
  <c r="AY94" i="7"/>
  <c r="AY93" i="7"/>
  <c r="AY92" i="7"/>
  <c r="AY91" i="7"/>
  <c r="AY90" i="7"/>
  <c r="AY89" i="7"/>
  <c r="AY88" i="7"/>
  <c r="AY87" i="7"/>
  <c r="AY86" i="7"/>
  <c r="AY81" i="7"/>
  <c r="AY80" i="7"/>
  <c r="AY79" i="7"/>
  <c r="AY78" i="7"/>
  <c r="AY77" i="7"/>
  <c r="AY76" i="7"/>
  <c r="AY75" i="7"/>
  <c r="AY74" i="7"/>
  <c r="AY73" i="7"/>
  <c r="AY72" i="7"/>
  <c r="AY71" i="7"/>
  <c r="AY70" i="7"/>
  <c r="AY4" i="7"/>
  <c r="AY20" i="7" s="1"/>
  <c r="AY36" i="7" s="1"/>
  <c r="AY52" i="7" s="1"/>
  <c r="AY68" i="7" s="1"/>
  <c r="AY84" i="7" s="1"/>
  <c r="AY100" i="7" s="1"/>
  <c r="AY116" i="7" s="1"/>
  <c r="AH114" i="7"/>
  <c r="AG114" i="7"/>
  <c r="AF114" i="7"/>
  <c r="AH98" i="7"/>
  <c r="AG98" i="7"/>
  <c r="AF98" i="7"/>
  <c r="AF21" i="7"/>
  <c r="AF37" i="7" s="1"/>
  <c r="AF53" i="7" s="1"/>
  <c r="AF69" i="7" s="1"/>
  <c r="AF85" i="7" s="1"/>
  <c r="AF101" i="7" s="1"/>
  <c r="AF117" i="7" s="1"/>
  <c r="AG5" i="7"/>
  <c r="AH5" i="7" s="1"/>
  <c r="AH18" i="6"/>
  <c r="AG18" i="6"/>
  <c r="AF18" i="6"/>
  <c r="AE18" i="6"/>
  <c r="AD18" i="6"/>
  <c r="AC18" i="6"/>
  <c r="AH34" i="6"/>
  <c r="AG34" i="6"/>
  <c r="AF34" i="6"/>
  <c r="AE34" i="6"/>
  <c r="AD34" i="6"/>
  <c r="AY33" i="6"/>
  <c r="AY32" i="6"/>
  <c r="AY31" i="6"/>
  <c r="AY30" i="6"/>
  <c r="AY29" i="6"/>
  <c r="AY28" i="6"/>
  <c r="AY27" i="6"/>
  <c r="AY26" i="6"/>
  <c r="AY25" i="6"/>
  <c r="AY24" i="6"/>
  <c r="AY23" i="6"/>
  <c r="AY22" i="6"/>
  <c r="AY17" i="6"/>
  <c r="AY16" i="6"/>
  <c r="AY15" i="6"/>
  <c r="AY14" i="6"/>
  <c r="AY13" i="6"/>
  <c r="AY12" i="6"/>
  <c r="AY11" i="6"/>
  <c r="AY10" i="6"/>
  <c r="AY9" i="6"/>
  <c r="AY8" i="6"/>
  <c r="AY7" i="6"/>
  <c r="AY6" i="6"/>
  <c r="AY4" i="6"/>
  <c r="AY20" i="6" s="1"/>
  <c r="AY36" i="6" s="1"/>
  <c r="AH49" i="6"/>
  <c r="AG49" i="6"/>
  <c r="AF49" i="6"/>
  <c r="AH48" i="6"/>
  <c r="AG48" i="6"/>
  <c r="AF48" i="6"/>
  <c r="AY48" i="6" s="1"/>
  <c r="AH47" i="6"/>
  <c r="AG47" i="6"/>
  <c r="AF47" i="6"/>
  <c r="AH46" i="6"/>
  <c r="AG46" i="6"/>
  <c r="AF46" i="6"/>
  <c r="AH45" i="6"/>
  <c r="AG45" i="6"/>
  <c r="AF45" i="6"/>
  <c r="AH44" i="6"/>
  <c r="AG44" i="6"/>
  <c r="AF44" i="6"/>
  <c r="AH43" i="6"/>
  <c r="AG43" i="6"/>
  <c r="AF43" i="6"/>
  <c r="AH42" i="6"/>
  <c r="AG42" i="6"/>
  <c r="AF42" i="6"/>
  <c r="AH41" i="6"/>
  <c r="AG41" i="6"/>
  <c r="AF41" i="6"/>
  <c r="AH40" i="6"/>
  <c r="AG40" i="6"/>
  <c r="AF40" i="6"/>
  <c r="AH39" i="6"/>
  <c r="AG39" i="6"/>
  <c r="AF39" i="6"/>
  <c r="AH38" i="6"/>
  <c r="AG38" i="6"/>
  <c r="AF38" i="6"/>
  <c r="AH21" i="6"/>
  <c r="AH37" i="6" s="1"/>
  <c r="AG21" i="6"/>
  <c r="AG37" i="6" s="1"/>
  <c r="AF21" i="6"/>
  <c r="AF37" i="6" s="1"/>
  <c r="AY34" i="6" l="1"/>
  <c r="AY18" i="6"/>
  <c r="AG21" i="7"/>
  <c r="AG37" i="7" s="1"/>
  <c r="AG53" i="7" s="1"/>
  <c r="AG69" i="7" s="1"/>
  <c r="AG85" i="7" s="1"/>
  <c r="AG101" i="7" s="1"/>
  <c r="AG117" i="7" s="1"/>
  <c r="AY82" i="7"/>
  <c r="AG50" i="6"/>
  <c r="AY114" i="7"/>
  <c r="AH21" i="7"/>
  <c r="AH37" i="7" s="1"/>
  <c r="AH53" i="7" s="1"/>
  <c r="AH69" i="7" s="1"/>
  <c r="AH85" i="7" s="1"/>
  <c r="AH101" i="7" s="1"/>
  <c r="AH117" i="7" s="1"/>
  <c r="AY39" i="6"/>
  <c r="AH50" i="6"/>
  <c r="AY47" i="6"/>
  <c r="AF50" i="6"/>
  <c r="AY40" i="6"/>
  <c r="AY44" i="6"/>
  <c r="AY98" i="7"/>
  <c r="AY43" i="6"/>
  <c r="AY42" i="6"/>
  <c r="AY41" i="6"/>
  <c r="AY45" i="6"/>
  <c r="AY46" i="6"/>
  <c r="AY49" i="6"/>
  <c r="AY38" i="6"/>
  <c r="AX66" i="8"/>
  <c r="AX50" i="8"/>
  <c r="AX34" i="8"/>
  <c r="AX18" i="8"/>
  <c r="AX8" i="8"/>
  <c r="AX7" i="8"/>
  <c r="D34" i="8"/>
  <c r="D50" i="8" s="1"/>
  <c r="D66" i="8" s="1"/>
  <c r="C34" i="8"/>
  <c r="C50" i="8" s="1"/>
  <c r="C66" i="8" s="1"/>
  <c r="B34" i="8"/>
  <c r="B50" i="8" s="1"/>
  <c r="B66" i="8" s="1"/>
  <c r="AX113" i="7"/>
  <c r="AX130" i="7"/>
  <c r="AX129" i="7"/>
  <c r="AX128" i="7"/>
  <c r="AX127" i="7"/>
  <c r="AX126" i="7"/>
  <c r="AX125" i="7"/>
  <c r="AX124" i="7"/>
  <c r="AX123" i="7"/>
  <c r="AX122" i="7"/>
  <c r="AX121" i="7"/>
  <c r="AX120" i="7"/>
  <c r="AX119" i="7"/>
  <c r="AX118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AE82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AE98" i="7"/>
  <c r="AE114" i="7"/>
  <c r="AX81" i="7"/>
  <c r="AX97" i="7"/>
  <c r="AX17" i="7"/>
  <c r="D33" i="7"/>
  <c r="D49" i="7" s="1"/>
  <c r="D65" i="7" s="1"/>
  <c r="D81" i="7" s="1"/>
  <c r="D97" i="7" s="1"/>
  <c r="D113" i="7" s="1"/>
  <c r="D129" i="7" s="1"/>
  <c r="C33" i="7"/>
  <c r="C49" i="7" s="1"/>
  <c r="C65" i="7" s="1"/>
  <c r="C81" i="7" s="1"/>
  <c r="C97" i="7" s="1"/>
  <c r="C113" i="7" s="1"/>
  <c r="C129" i="7" s="1"/>
  <c r="B33" i="7"/>
  <c r="B49" i="7" s="1"/>
  <c r="B65" i="7" s="1"/>
  <c r="B81" i="7" s="1"/>
  <c r="B97" i="7" s="1"/>
  <c r="B113" i="7" s="1"/>
  <c r="B129" i="7" s="1"/>
  <c r="AE49" i="6"/>
  <c r="AD49" i="6"/>
  <c r="AC49" i="6"/>
  <c r="AE48" i="6"/>
  <c r="AD48" i="6"/>
  <c r="AC48" i="6"/>
  <c r="AE47" i="6"/>
  <c r="AD47" i="6"/>
  <c r="AC47" i="6"/>
  <c r="AE46" i="6"/>
  <c r="AD46" i="6"/>
  <c r="AC46" i="6"/>
  <c r="AE45" i="6"/>
  <c r="AD45" i="6"/>
  <c r="AC45" i="6"/>
  <c r="AE44" i="6"/>
  <c r="AD44" i="6"/>
  <c r="AC44" i="6"/>
  <c r="AE43" i="6"/>
  <c r="AD43" i="6"/>
  <c r="AC43" i="6"/>
  <c r="AE42" i="6"/>
  <c r="AD42" i="6"/>
  <c r="AC42" i="6"/>
  <c r="AE41" i="6"/>
  <c r="AD41" i="6"/>
  <c r="AC41" i="6"/>
  <c r="AE40" i="6"/>
  <c r="AD40" i="6"/>
  <c r="AC40" i="6"/>
  <c r="AE39" i="6"/>
  <c r="AD39" i="6"/>
  <c r="AC39" i="6"/>
  <c r="AE38" i="6"/>
  <c r="AD38" i="6"/>
  <c r="AC38" i="6"/>
  <c r="AX33" i="6"/>
  <c r="AC34" i="6"/>
  <c r="AX17" i="6"/>
  <c r="D33" i="6"/>
  <c r="D49" i="6" s="1"/>
  <c r="C33" i="6"/>
  <c r="C49" i="6" s="1"/>
  <c r="B33" i="6"/>
  <c r="B49" i="6" s="1"/>
  <c r="AX49" i="6" l="1"/>
  <c r="AD50" i="6"/>
  <c r="AE50" i="6"/>
  <c r="AY50" i="6"/>
  <c r="AC50" i="6"/>
  <c r="AX48" i="6"/>
  <c r="AX47" i="6"/>
  <c r="AX45" i="6"/>
  <c r="AX43" i="6"/>
  <c r="AX42" i="6"/>
  <c r="AX40" i="6"/>
  <c r="AX39" i="6"/>
  <c r="AX65" i="8"/>
  <c r="AX64" i="8"/>
  <c r="AX63" i="8"/>
  <c r="AX62" i="8"/>
  <c r="AX61" i="8"/>
  <c r="AX60" i="8"/>
  <c r="AX59" i="8"/>
  <c r="AX58" i="8"/>
  <c r="AX57" i="8"/>
  <c r="AX56" i="8"/>
  <c r="AX55" i="8"/>
  <c r="AX49" i="8"/>
  <c r="AX48" i="8"/>
  <c r="AX47" i="8"/>
  <c r="AX46" i="8"/>
  <c r="AX45" i="8"/>
  <c r="AX44" i="8"/>
  <c r="AX43" i="8"/>
  <c r="AX42" i="8"/>
  <c r="AX41" i="8"/>
  <c r="AX40" i="8"/>
  <c r="AX39" i="8"/>
  <c r="AX33" i="8"/>
  <c r="AX32" i="8"/>
  <c r="AX31" i="8"/>
  <c r="AX30" i="8"/>
  <c r="AX29" i="8"/>
  <c r="AX28" i="8"/>
  <c r="AX27" i="8"/>
  <c r="AX26" i="8"/>
  <c r="AX25" i="8"/>
  <c r="AX24" i="8"/>
  <c r="AX23" i="8"/>
  <c r="AX17" i="8"/>
  <c r="AX16" i="8"/>
  <c r="AX15" i="8"/>
  <c r="AX14" i="8"/>
  <c r="AX13" i="8"/>
  <c r="AX12" i="8"/>
  <c r="AX11" i="8"/>
  <c r="AX10" i="8"/>
  <c r="AX9" i="8"/>
  <c r="AX19" i="8" s="1"/>
  <c r="AX5" i="8"/>
  <c r="AX21" i="8" s="1"/>
  <c r="AX37" i="8" s="1"/>
  <c r="AX53" i="8" s="1"/>
  <c r="AC22" i="8"/>
  <c r="AC38" i="8" s="1"/>
  <c r="AC54" i="8" s="1"/>
  <c r="AD6" i="8"/>
  <c r="AE6" i="8" s="1"/>
  <c r="AE22" i="8" s="1"/>
  <c r="AE38" i="8" s="1"/>
  <c r="AE54" i="8" s="1"/>
  <c r="AX112" i="7"/>
  <c r="AX111" i="7"/>
  <c r="AX110" i="7"/>
  <c r="AX109" i="7"/>
  <c r="AX108" i="7"/>
  <c r="AX107" i="7"/>
  <c r="AX106" i="7"/>
  <c r="AX105" i="7"/>
  <c r="AX104" i="7"/>
  <c r="AX103" i="7"/>
  <c r="AX102" i="7"/>
  <c r="AX96" i="7"/>
  <c r="AX95" i="7"/>
  <c r="AX94" i="7"/>
  <c r="AX93" i="7"/>
  <c r="AX92" i="7"/>
  <c r="AX91" i="7"/>
  <c r="AX90" i="7"/>
  <c r="AX89" i="7"/>
  <c r="AX88" i="7"/>
  <c r="AX87" i="7"/>
  <c r="AX86" i="7"/>
  <c r="AX80" i="7"/>
  <c r="AX79" i="7"/>
  <c r="AX78" i="7"/>
  <c r="AX77" i="7"/>
  <c r="AX76" i="7"/>
  <c r="AX75" i="7"/>
  <c r="AX74" i="7"/>
  <c r="AX73" i="7"/>
  <c r="AX72" i="7"/>
  <c r="AX71" i="7"/>
  <c r="AX70" i="7"/>
  <c r="AX18" i="7"/>
  <c r="AX16" i="7"/>
  <c r="AX15" i="7"/>
  <c r="AX14" i="7"/>
  <c r="AX13" i="7"/>
  <c r="AX12" i="7"/>
  <c r="AX11" i="7"/>
  <c r="AX10" i="7"/>
  <c r="AX9" i="7"/>
  <c r="AX8" i="7"/>
  <c r="AX7" i="7"/>
  <c r="AX6" i="7"/>
  <c r="AX4" i="7"/>
  <c r="AX20" i="7" s="1"/>
  <c r="AX36" i="7" s="1"/>
  <c r="AX52" i="7" s="1"/>
  <c r="AX68" i="7" s="1"/>
  <c r="AX84" i="7" s="1"/>
  <c r="AX100" i="7" s="1"/>
  <c r="AX116" i="7" s="1"/>
  <c r="AE21" i="7"/>
  <c r="AE37" i="7" s="1"/>
  <c r="AE53" i="7" s="1"/>
  <c r="AE69" i="7" s="1"/>
  <c r="AE85" i="7" s="1"/>
  <c r="AE101" i="7" s="1"/>
  <c r="AE117" i="7" s="1"/>
  <c r="AD21" i="7"/>
  <c r="AD37" i="7" s="1"/>
  <c r="AD53" i="7" s="1"/>
  <c r="AD69" i="7" s="1"/>
  <c r="AD85" i="7" s="1"/>
  <c r="AD101" i="7" s="1"/>
  <c r="AD117" i="7" s="1"/>
  <c r="AC21" i="7"/>
  <c r="AC37" i="7" s="1"/>
  <c r="AC53" i="7" s="1"/>
  <c r="AC69" i="7" s="1"/>
  <c r="AC85" i="7" s="1"/>
  <c r="AC101" i="7" s="1"/>
  <c r="AC117" i="7" s="1"/>
  <c r="AD5" i="7"/>
  <c r="AE5" i="7" s="1"/>
  <c r="AX22" i="6"/>
  <c r="AX34" i="6" s="1"/>
  <c r="AX46" i="6"/>
  <c r="AX44" i="6"/>
  <c r="AX41" i="6"/>
  <c r="AX38" i="6"/>
  <c r="AE21" i="6"/>
  <c r="AE37" i="6" s="1"/>
  <c r="AD21" i="6"/>
  <c r="AD37" i="6" s="1"/>
  <c r="AC21" i="6"/>
  <c r="AC37" i="6" s="1"/>
  <c r="AX16" i="6"/>
  <c r="AX15" i="6"/>
  <c r="AX14" i="6"/>
  <c r="AX13" i="6"/>
  <c r="AX12" i="6"/>
  <c r="AX11" i="6"/>
  <c r="AX10" i="6"/>
  <c r="AX9" i="6"/>
  <c r="AX8" i="6"/>
  <c r="AX7" i="6"/>
  <c r="AX6" i="6"/>
  <c r="AX32" i="6"/>
  <c r="AX31" i="6"/>
  <c r="AX30" i="6"/>
  <c r="AX29" i="6"/>
  <c r="AX28" i="6"/>
  <c r="AX27" i="6"/>
  <c r="AX26" i="6"/>
  <c r="AX25" i="6"/>
  <c r="AX24" i="6"/>
  <c r="AX23" i="6"/>
  <c r="AX4" i="6"/>
  <c r="AX20" i="6" s="1"/>
  <c r="AX36" i="6" s="1"/>
  <c r="AX67" i="8" l="1"/>
  <c r="AD22" i="8"/>
  <c r="AD38" i="8" s="1"/>
  <c r="AD54" i="8" s="1"/>
  <c r="AX51" i="8"/>
  <c r="AX18" i="6"/>
  <c r="AX50" i="6"/>
  <c r="AX114" i="7"/>
  <c r="AX98" i="7"/>
  <c r="AX82" i="7"/>
  <c r="Z64" i="8"/>
  <c r="Z67" i="8" s="1"/>
  <c r="AW33" i="8" l="1"/>
  <c r="AW32" i="8"/>
  <c r="AR123" i="7" l="1"/>
  <c r="AQ123" i="7"/>
  <c r="AP123" i="7"/>
  <c r="AR121" i="7"/>
  <c r="AQ121" i="7"/>
  <c r="AP121" i="7"/>
  <c r="AP119" i="7"/>
  <c r="AQ119" i="7"/>
  <c r="AR119" i="7"/>
  <c r="AV130" i="7"/>
  <c r="AU130" i="7"/>
  <c r="AT130" i="7"/>
  <c r="AS130" i="7"/>
  <c r="AV126" i="7"/>
  <c r="AV125" i="7"/>
  <c r="AU125" i="7"/>
  <c r="AV124" i="7"/>
  <c r="AU124" i="7"/>
  <c r="AT124" i="7"/>
  <c r="AS124" i="7"/>
  <c r="AV123" i="7"/>
  <c r="AU123" i="7"/>
  <c r="AT123" i="7"/>
  <c r="AS123" i="7"/>
  <c r="AV122" i="7"/>
  <c r="AU122" i="7"/>
  <c r="AT122" i="7"/>
  <c r="AS122" i="7"/>
  <c r="AV121" i="7"/>
  <c r="AU121" i="7"/>
  <c r="AT121" i="7"/>
  <c r="AS121" i="7"/>
  <c r="AV120" i="7"/>
  <c r="AU120" i="7"/>
  <c r="AT120" i="7"/>
  <c r="AS120" i="7"/>
  <c r="AV119" i="7"/>
  <c r="AU119" i="7"/>
  <c r="AT119" i="7"/>
  <c r="AS119" i="7"/>
  <c r="AS118" i="7"/>
  <c r="AT118" i="7"/>
  <c r="AU118" i="7"/>
  <c r="AV118" i="7"/>
  <c r="AW130" i="7"/>
  <c r="AW128" i="7"/>
  <c r="AW127" i="7"/>
  <c r="AW126" i="7"/>
  <c r="AW125" i="7"/>
  <c r="AW124" i="7"/>
  <c r="AW123" i="7"/>
  <c r="AW122" i="7"/>
  <c r="AW121" i="7"/>
  <c r="AW120" i="7"/>
  <c r="AW119" i="7"/>
  <c r="AW118" i="7"/>
  <c r="Z47" i="6"/>
  <c r="AW32" i="6"/>
  <c r="AW31" i="6"/>
  <c r="AW65" i="8" l="1"/>
  <c r="AW64" i="8"/>
  <c r="AW63" i="8"/>
  <c r="AW62" i="8"/>
  <c r="AW61" i="8"/>
  <c r="AW60" i="8"/>
  <c r="AW59" i="8"/>
  <c r="AW58" i="8"/>
  <c r="AW57" i="8"/>
  <c r="AW49" i="8"/>
  <c r="AV49" i="8"/>
  <c r="AW48" i="8"/>
  <c r="AV48" i="8"/>
  <c r="D33" i="8"/>
  <c r="D49" i="8" s="1"/>
  <c r="D65" i="8" s="1"/>
  <c r="C33" i="8"/>
  <c r="C49" i="8" s="1"/>
  <c r="C65" i="8" s="1"/>
  <c r="B33" i="8"/>
  <c r="B49" i="8" s="1"/>
  <c r="B65" i="8" s="1"/>
  <c r="D32" i="8"/>
  <c r="D48" i="8" s="1"/>
  <c r="D64" i="8" s="1"/>
  <c r="C32" i="8"/>
  <c r="C48" i="8" s="1"/>
  <c r="C64" i="8" s="1"/>
  <c r="B32" i="8"/>
  <c r="B48" i="8" s="1"/>
  <c r="B64" i="8" s="1"/>
  <c r="AW17" i="8"/>
  <c r="AW16" i="8"/>
  <c r="AW15" i="8"/>
  <c r="AW14" i="8"/>
  <c r="AW13" i="8"/>
  <c r="AW12" i="8"/>
  <c r="AW11" i="8"/>
  <c r="AW10" i="8"/>
  <c r="AW9" i="8"/>
  <c r="AW8" i="8"/>
  <c r="AW7" i="8"/>
  <c r="AW112" i="7"/>
  <c r="AV112" i="7"/>
  <c r="AW111" i="7"/>
  <c r="AV111" i="7"/>
  <c r="AW96" i="7"/>
  <c r="AV96" i="7"/>
  <c r="AW95" i="7"/>
  <c r="AV95" i="7"/>
  <c r="AW80" i="7"/>
  <c r="AV80" i="7"/>
  <c r="AW79" i="7"/>
  <c r="AV79" i="7"/>
  <c r="D32" i="7"/>
  <c r="D48" i="7" s="1"/>
  <c r="D64" i="7" s="1"/>
  <c r="D80" i="7" s="1"/>
  <c r="D96" i="7" s="1"/>
  <c r="D112" i="7" s="1"/>
  <c r="D128" i="7" s="1"/>
  <c r="C32" i="7"/>
  <c r="C48" i="7" s="1"/>
  <c r="C64" i="7" s="1"/>
  <c r="C80" i="7" s="1"/>
  <c r="C96" i="7" s="1"/>
  <c r="C112" i="7" s="1"/>
  <c r="C128" i="7" s="1"/>
  <c r="B32" i="7"/>
  <c r="B48" i="7" s="1"/>
  <c r="B64" i="7" s="1"/>
  <c r="B80" i="7" s="1"/>
  <c r="B96" i="7" s="1"/>
  <c r="B112" i="7" s="1"/>
  <c r="B128" i="7" s="1"/>
  <c r="D31" i="7"/>
  <c r="D47" i="7" s="1"/>
  <c r="D63" i="7" s="1"/>
  <c r="D79" i="7" s="1"/>
  <c r="D95" i="7" s="1"/>
  <c r="D111" i="7" s="1"/>
  <c r="D127" i="7" s="1"/>
  <c r="C31" i="7"/>
  <c r="C47" i="7" s="1"/>
  <c r="C63" i="7" s="1"/>
  <c r="C79" i="7" s="1"/>
  <c r="C95" i="7" s="1"/>
  <c r="C111" i="7" s="1"/>
  <c r="C127" i="7" s="1"/>
  <c r="B31" i="7"/>
  <c r="B47" i="7" s="1"/>
  <c r="B63" i="7" s="1"/>
  <c r="B79" i="7" s="1"/>
  <c r="B95" i="7" s="1"/>
  <c r="B111" i="7" s="1"/>
  <c r="B127" i="7" s="1"/>
  <c r="AW16" i="7"/>
  <c r="AV16" i="7"/>
  <c r="AW15" i="7"/>
  <c r="AV15" i="7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AB18" i="6"/>
  <c r="AA18" i="6"/>
  <c r="Z18" i="6"/>
  <c r="AB48" i="6"/>
  <c r="AA48" i="6"/>
  <c r="Z48" i="6"/>
  <c r="AB47" i="6"/>
  <c r="AA47" i="6"/>
  <c r="AB46" i="6"/>
  <c r="AA46" i="6"/>
  <c r="Z46" i="6"/>
  <c r="AB45" i="6"/>
  <c r="AA45" i="6"/>
  <c r="Z45" i="6"/>
  <c r="AB44" i="6"/>
  <c r="AA44" i="6"/>
  <c r="Z44" i="6"/>
  <c r="AB43" i="6"/>
  <c r="AA43" i="6"/>
  <c r="Z43" i="6"/>
  <c r="AB42" i="6"/>
  <c r="AA42" i="6"/>
  <c r="Z42" i="6"/>
  <c r="AB41" i="6"/>
  <c r="AA41" i="6"/>
  <c r="Z41" i="6"/>
  <c r="AB40" i="6"/>
  <c r="AA40" i="6"/>
  <c r="Z40" i="6"/>
  <c r="AB39" i="6"/>
  <c r="AA39" i="6"/>
  <c r="Z39" i="6"/>
  <c r="AB38" i="6"/>
  <c r="AA38" i="6"/>
  <c r="Z38" i="6"/>
  <c r="AV48" i="6"/>
  <c r="AV47" i="6"/>
  <c r="AB34" i="6"/>
  <c r="AA34" i="6"/>
  <c r="Z34" i="6"/>
  <c r="Y34" i="6"/>
  <c r="X34" i="6"/>
  <c r="D32" i="6"/>
  <c r="D48" i="6" s="1"/>
  <c r="C32" i="6"/>
  <c r="C48" i="6" s="1"/>
  <c r="B32" i="6"/>
  <c r="B48" i="6" s="1"/>
  <c r="D31" i="6"/>
  <c r="D47" i="6" s="1"/>
  <c r="C31" i="6"/>
  <c r="C47" i="6" s="1"/>
  <c r="B31" i="6"/>
  <c r="B47" i="6" s="1"/>
  <c r="AW16" i="6"/>
  <c r="AV16" i="6"/>
  <c r="AW15" i="6"/>
  <c r="AV15" i="6"/>
  <c r="AW56" i="8"/>
  <c r="AW55" i="8"/>
  <c r="AW47" i="8"/>
  <c r="AW46" i="8"/>
  <c r="AW45" i="8"/>
  <c r="AW44" i="8"/>
  <c r="AW43" i="8"/>
  <c r="AW42" i="8"/>
  <c r="AW41" i="8"/>
  <c r="AW40" i="8"/>
  <c r="AW39" i="8"/>
  <c r="AW31" i="8"/>
  <c r="AW30" i="8"/>
  <c r="AW29" i="8"/>
  <c r="AW28" i="8"/>
  <c r="AW27" i="8"/>
  <c r="AW26" i="8"/>
  <c r="AW25" i="8"/>
  <c r="AW24" i="8"/>
  <c r="AW23" i="8"/>
  <c r="AW110" i="7"/>
  <c r="AW109" i="7"/>
  <c r="AW108" i="7"/>
  <c r="AW107" i="7"/>
  <c r="AW106" i="7"/>
  <c r="AW105" i="7"/>
  <c r="AW104" i="7"/>
  <c r="AW103" i="7"/>
  <c r="AW102" i="7"/>
  <c r="AW94" i="7"/>
  <c r="AW93" i="7"/>
  <c r="AW92" i="7"/>
  <c r="AW91" i="7"/>
  <c r="AW90" i="7"/>
  <c r="AW89" i="7"/>
  <c r="AW88" i="7"/>
  <c r="AW87" i="7"/>
  <c r="AW86" i="7"/>
  <c r="AW78" i="7"/>
  <c r="AW77" i="7"/>
  <c r="AW76" i="7"/>
  <c r="AW75" i="7"/>
  <c r="AW74" i="7"/>
  <c r="AW73" i="7"/>
  <c r="AW72" i="7"/>
  <c r="AW71" i="7"/>
  <c r="AW70" i="7"/>
  <c r="AW18" i="7"/>
  <c r="AW14" i="7"/>
  <c r="AW13" i="7"/>
  <c r="AW12" i="7"/>
  <c r="AW11" i="7"/>
  <c r="AW10" i="7"/>
  <c r="AW9" i="7"/>
  <c r="AW8" i="7"/>
  <c r="AW7" i="7"/>
  <c r="AW6" i="7"/>
  <c r="Y5" i="7"/>
  <c r="Y6" i="8" s="1"/>
  <c r="Z5" i="7"/>
  <c r="AA5" i="7" s="1"/>
  <c r="AW30" i="6"/>
  <c r="AW29" i="6"/>
  <c r="AW28" i="6"/>
  <c r="AW27" i="6"/>
  <c r="AW26" i="6"/>
  <c r="AW25" i="6"/>
  <c r="AW24" i="6"/>
  <c r="AW23" i="6"/>
  <c r="AW22" i="6"/>
  <c r="AW14" i="6"/>
  <c r="AW13" i="6"/>
  <c r="AW12" i="6"/>
  <c r="AW11" i="6"/>
  <c r="AW10" i="6"/>
  <c r="AW9" i="6"/>
  <c r="AW8" i="6"/>
  <c r="AW7" i="6"/>
  <c r="AW6" i="6"/>
  <c r="AW4" i="6"/>
  <c r="AW20" i="6" s="1"/>
  <c r="AW36" i="6" s="1"/>
  <c r="AB21" i="6"/>
  <c r="AB37" i="6" s="1"/>
  <c r="AA21" i="6"/>
  <c r="AA37" i="6" s="1"/>
  <c r="Z21" i="6"/>
  <c r="Z37" i="6" s="1"/>
  <c r="AW51" i="8" l="1"/>
  <c r="AW67" i="8"/>
  <c r="AW18" i="6"/>
  <c r="AW34" i="6"/>
  <c r="AW40" i="6"/>
  <c r="AW47" i="6"/>
  <c r="AW44" i="6"/>
  <c r="AB50" i="6"/>
  <c r="AW42" i="6"/>
  <c r="AW45" i="6"/>
  <c r="AW48" i="6"/>
  <c r="AW43" i="6"/>
  <c r="AW38" i="6"/>
  <c r="AW46" i="6"/>
  <c r="AA50" i="6"/>
  <c r="Z50" i="6"/>
  <c r="AW41" i="6"/>
  <c r="AW114" i="7"/>
  <c r="AW39" i="6"/>
  <c r="AW19" i="8"/>
  <c r="AW98" i="7"/>
  <c r="AW82" i="7"/>
  <c r="AB5" i="7"/>
  <c r="AA21" i="7"/>
  <c r="AA37" i="7" s="1"/>
  <c r="AA53" i="7" s="1"/>
  <c r="AA69" i="7" s="1"/>
  <c r="AA85" i="7" s="1"/>
  <c r="AA101" i="7" s="1"/>
  <c r="AA117" i="7" s="1"/>
  <c r="Z21" i="7"/>
  <c r="Z37" i="7" s="1"/>
  <c r="Z53" i="7" s="1"/>
  <c r="Z69" i="7" s="1"/>
  <c r="Z85" i="7" s="1"/>
  <c r="Z101" i="7" s="1"/>
  <c r="Z117" i="7" s="1"/>
  <c r="Z6" i="8"/>
  <c r="AW5" i="8" s="1"/>
  <c r="AW21" i="8" s="1"/>
  <c r="AW37" i="8" s="1"/>
  <c r="AW53" i="8" s="1"/>
  <c r="D31" i="8"/>
  <c r="D47" i="8" s="1"/>
  <c r="D63" i="8" s="1"/>
  <c r="C31" i="8"/>
  <c r="C47" i="8" s="1"/>
  <c r="C63" i="8" s="1"/>
  <c r="B31" i="8"/>
  <c r="B47" i="8" s="1"/>
  <c r="B63" i="8" s="1"/>
  <c r="D30" i="8"/>
  <c r="D46" i="8" s="1"/>
  <c r="D62" i="8" s="1"/>
  <c r="C30" i="8"/>
  <c r="C46" i="8" s="1"/>
  <c r="C62" i="8" s="1"/>
  <c r="B30" i="8"/>
  <c r="B46" i="8" s="1"/>
  <c r="B62" i="8" s="1"/>
  <c r="D29" i="8"/>
  <c r="D45" i="8" s="1"/>
  <c r="D61" i="8" s="1"/>
  <c r="C29" i="8"/>
  <c r="C45" i="8" s="1"/>
  <c r="C61" i="8" s="1"/>
  <c r="B29" i="8"/>
  <c r="B45" i="8" s="1"/>
  <c r="B61" i="8" s="1"/>
  <c r="D28" i="8"/>
  <c r="D44" i="8" s="1"/>
  <c r="D60" i="8" s="1"/>
  <c r="C28" i="8"/>
  <c r="C44" i="8" s="1"/>
  <c r="C60" i="8" s="1"/>
  <c r="B28" i="8"/>
  <c r="B44" i="8" s="1"/>
  <c r="B60" i="8" s="1"/>
  <c r="D27" i="8"/>
  <c r="D43" i="8" s="1"/>
  <c r="D59" i="8" s="1"/>
  <c r="C27" i="8"/>
  <c r="C43" i="8" s="1"/>
  <c r="C59" i="8" s="1"/>
  <c r="B27" i="8"/>
  <c r="B43" i="8" s="1"/>
  <c r="B59" i="8" s="1"/>
  <c r="D26" i="8"/>
  <c r="D42" i="8" s="1"/>
  <c r="D58" i="8" s="1"/>
  <c r="C26" i="8"/>
  <c r="C42" i="8" s="1"/>
  <c r="C58" i="8" s="1"/>
  <c r="B26" i="8"/>
  <c r="B42" i="8" s="1"/>
  <c r="B58" i="8" s="1"/>
  <c r="D25" i="8"/>
  <c r="D41" i="8" s="1"/>
  <c r="D57" i="8" s="1"/>
  <c r="C25" i="8"/>
  <c r="C41" i="8" s="1"/>
  <c r="C57" i="8" s="1"/>
  <c r="B25" i="8"/>
  <c r="B41" i="8" s="1"/>
  <c r="B57" i="8" s="1"/>
  <c r="D24" i="8"/>
  <c r="D40" i="8" s="1"/>
  <c r="D56" i="8" s="1"/>
  <c r="C24" i="8"/>
  <c r="C40" i="8" s="1"/>
  <c r="C56" i="8" s="1"/>
  <c r="B24" i="8"/>
  <c r="B40" i="8" s="1"/>
  <c r="B56" i="8" s="1"/>
  <c r="D23" i="8"/>
  <c r="D39" i="8" s="1"/>
  <c r="D55" i="8" s="1"/>
  <c r="C23" i="8"/>
  <c r="C39" i="8" s="1"/>
  <c r="C55" i="8" s="1"/>
  <c r="B23" i="8"/>
  <c r="B39" i="8" s="1"/>
  <c r="B55" i="8" s="1"/>
  <c r="AW50" i="6" l="1"/>
  <c r="AA6" i="8"/>
  <c r="Z22" i="8"/>
  <c r="Z38" i="8" s="1"/>
  <c r="Z54" i="8" s="1"/>
  <c r="AB21" i="7"/>
  <c r="AB37" i="7" s="1"/>
  <c r="AB53" i="7" s="1"/>
  <c r="AB69" i="7" s="1"/>
  <c r="AB85" i="7" s="1"/>
  <c r="AB101" i="7" s="1"/>
  <c r="AB117" i="7" s="1"/>
  <c r="AW4" i="7"/>
  <c r="AW20" i="7" s="1"/>
  <c r="AW36" i="7" s="1"/>
  <c r="AW52" i="7" s="1"/>
  <c r="AW68" i="7" s="1"/>
  <c r="AW84" i="7" s="1"/>
  <c r="AW100" i="7" s="1"/>
  <c r="AW116" i="7" s="1"/>
  <c r="AB6" i="8" l="1"/>
  <c r="AB22" i="8" s="1"/>
  <c r="AB38" i="8" s="1"/>
  <c r="AB54" i="8" s="1"/>
  <c r="AA22" i="8"/>
  <c r="AA38" i="8" s="1"/>
  <c r="AA54" i="8" s="1"/>
  <c r="AV63" i="8"/>
  <c r="AV62" i="8"/>
  <c r="AV61" i="8"/>
  <c r="AV60" i="8"/>
  <c r="AV59" i="8"/>
  <c r="AV58" i="8"/>
  <c r="AV57" i="8"/>
  <c r="AV56" i="8"/>
  <c r="AV55" i="8"/>
  <c r="AV47" i="8"/>
  <c r="AV46" i="8"/>
  <c r="AV45" i="8"/>
  <c r="AV44" i="8"/>
  <c r="AV43" i="8"/>
  <c r="AV42" i="8"/>
  <c r="AV41" i="8"/>
  <c r="AV40" i="8"/>
  <c r="AV39" i="8"/>
  <c r="AV51" i="8" s="1"/>
  <c r="AV31" i="8"/>
  <c r="AV30" i="8"/>
  <c r="AV29" i="8"/>
  <c r="AV28" i="8"/>
  <c r="AV27" i="8"/>
  <c r="AV26" i="8"/>
  <c r="AV25" i="8"/>
  <c r="AV24" i="8"/>
  <c r="AV23" i="8"/>
  <c r="W22" i="8"/>
  <c r="W38" i="8" s="1"/>
  <c r="W54" i="8" s="1"/>
  <c r="AV15" i="8"/>
  <c r="AV14" i="8"/>
  <c r="AV13" i="8"/>
  <c r="AV12" i="8"/>
  <c r="AV11" i="8"/>
  <c r="AV10" i="8"/>
  <c r="AV9" i="8"/>
  <c r="AV8" i="8"/>
  <c r="AV7" i="8"/>
  <c r="AV5" i="8"/>
  <c r="AV21" i="8" s="1"/>
  <c r="AV37" i="8" s="1"/>
  <c r="AV53" i="8" s="1"/>
  <c r="X6" i="8"/>
  <c r="Y22" i="8" s="1"/>
  <c r="Y38" i="8" s="1"/>
  <c r="Y54" i="8" s="1"/>
  <c r="AP18" i="7"/>
  <c r="AQ18" i="7"/>
  <c r="AR18" i="7"/>
  <c r="AV14" i="7"/>
  <c r="AV13" i="7"/>
  <c r="AV12" i="7"/>
  <c r="AV11" i="7"/>
  <c r="AV10" i="7"/>
  <c r="AV9" i="7"/>
  <c r="AV8" i="7"/>
  <c r="AV7" i="7"/>
  <c r="AV6" i="7"/>
  <c r="AV78" i="7"/>
  <c r="AV77" i="7"/>
  <c r="AV76" i="7"/>
  <c r="AV75" i="7"/>
  <c r="AV74" i="7"/>
  <c r="AV73" i="7"/>
  <c r="AV72" i="7"/>
  <c r="AV71" i="7"/>
  <c r="AV70" i="7"/>
  <c r="AV94" i="7"/>
  <c r="AV93" i="7"/>
  <c r="AV92" i="7"/>
  <c r="AV91" i="7"/>
  <c r="AV90" i="7"/>
  <c r="AV89" i="7"/>
  <c r="AV88" i="7"/>
  <c r="AV87" i="7"/>
  <c r="AV86" i="7"/>
  <c r="AV110" i="7"/>
  <c r="AV109" i="7"/>
  <c r="AV108" i="7"/>
  <c r="AV107" i="7"/>
  <c r="AV106" i="7"/>
  <c r="AV105" i="7"/>
  <c r="AV104" i="7"/>
  <c r="AV103" i="7"/>
  <c r="AV102" i="7"/>
  <c r="AV18" i="7"/>
  <c r="AV4" i="7"/>
  <c r="AV20" i="7" s="1"/>
  <c r="AV36" i="7" s="1"/>
  <c r="AV52" i="7" s="1"/>
  <c r="AV68" i="7" s="1"/>
  <c r="AV84" i="7" s="1"/>
  <c r="AV100" i="7" s="1"/>
  <c r="AV116" i="7" s="1"/>
  <c r="W21" i="7"/>
  <c r="W37" i="7" s="1"/>
  <c r="W53" i="7" s="1"/>
  <c r="W69" i="7" s="1"/>
  <c r="W85" i="7" s="1"/>
  <c r="W101" i="7" s="1"/>
  <c r="W117" i="7" s="1"/>
  <c r="X5" i="7"/>
  <c r="D30" i="7"/>
  <c r="D46" i="7" s="1"/>
  <c r="D62" i="7" s="1"/>
  <c r="D78" i="7" s="1"/>
  <c r="D94" i="7" s="1"/>
  <c r="D110" i="7" s="1"/>
  <c r="D126" i="7" s="1"/>
  <c r="C30" i="7"/>
  <c r="C46" i="7" s="1"/>
  <c r="C62" i="7" s="1"/>
  <c r="C78" i="7" s="1"/>
  <c r="C94" i="7" s="1"/>
  <c r="C110" i="7" s="1"/>
  <c r="C126" i="7" s="1"/>
  <c r="B30" i="7"/>
  <c r="B46" i="7" s="1"/>
  <c r="B62" i="7" s="1"/>
  <c r="B78" i="7" s="1"/>
  <c r="B94" i="7" s="1"/>
  <c r="B110" i="7" s="1"/>
  <c r="B126" i="7" s="1"/>
  <c r="D29" i="7"/>
  <c r="D45" i="7" s="1"/>
  <c r="D61" i="7" s="1"/>
  <c r="D77" i="7" s="1"/>
  <c r="D93" i="7" s="1"/>
  <c r="D109" i="7" s="1"/>
  <c r="D125" i="7" s="1"/>
  <c r="C29" i="7"/>
  <c r="C45" i="7" s="1"/>
  <c r="C61" i="7" s="1"/>
  <c r="C77" i="7" s="1"/>
  <c r="C93" i="7" s="1"/>
  <c r="C109" i="7" s="1"/>
  <c r="C125" i="7" s="1"/>
  <c r="B29" i="7"/>
  <c r="B45" i="7" s="1"/>
  <c r="B61" i="7" s="1"/>
  <c r="B77" i="7" s="1"/>
  <c r="B93" i="7" s="1"/>
  <c r="B109" i="7" s="1"/>
  <c r="B125" i="7" s="1"/>
  <c r="D28" i="7"/>
  <c r="D44" i="7" s="1"/>
  <c r="D60" i="7" s="1"/>
  <c r="D76" i="7" s="1"/>
  <c r="D92" i="7" s="1"/>
  <c r="D108" i="7" s="1"/>
  <c r="D124" i="7" s="1"/>
  <c r="C28" i="7"/>
  <c r="C44" i="7" s="1"/>
  <c r="C60" i="7" s="1"/>
  <c r="C76" i="7" s="1"/>
  <c r="C92" i="7" s="1"/>
  <c r="C108" i="7" s="1"/>
  <c r="C124" i="7" s="1"/>
  <c r="B28" i="7"/>
  <c r="B44" i="7" s="1"/>
  <c r="B60" i="7" s="1"/>
  <c r="B76" i="7" s="1"/>
  <c r="B92" i="7" s="1"/>
  <c r="B108" i="7" s="1"/>
  <c r="B124" i="7" s="1"/>
  <c r="D27" i="7"/>
  <c r="D43" i="7" s="1"/>
  <c r="D59" i="7" s="1"/>
  <c r="D75" i="7" s="1"/>
  <c r="D91" i="7" s="1"/>
  <c r="D107" i="7" s="1"/>
  <c r="D123" i="7" s="1"/>
  <c r="C27" i="7"/>
  <c r="C43" i="7" s="1"/>
  <c r="C59" i="7" s="1"/>
  <c r="C75" i="7" s="1"/>
  <c r="C91" i="7" s="1"/>
  <c r="C107" i="7" s="1"/>
  <c r="C123" i="7" s="1"/>
  <c r="B27" i="7"/>
  <c r="B43" i="7" s="1"/>
  <c r="B59" i="7" s="1"/>
  <c r="B75" i="7" s="1"/>
  <c r="B91" i="7" s="1"/>
  <c r="B107" i="7" s="1"/>
  <c r="B123" i="7" s="1"/>
  <c r="D26" i="7"/>
  <c r="D42" i="7" s="1"/>
  <c r="D58" i="7" s="1"/>
  <c r="D74" i="7" s="1"/>
  <c r="D90" i="7" s="1"/>
  <c r="D106" i="7" s="1"/>
  <c r="D122" i="7" s="1"/>
  <c r="C26" i="7"/>
  <c r="C42" i="7" s="1"/>
  <c r="C58" i="7" s="1"/>
  <c r="C74" i="7" s="1"/>
  <c r="C90" i="7" s="1"/>
  <c r="C106" i="7" s="1"/>
  <c r="C122" i="7" s="1"/>
  <c r="B26" i="7"/>
  <c r="B42" i="7" s="1"/>
  <c r="B58" i="7" s="1"/>
  <c r="B74" i="7" s="1"/>
  <c r="B90" i="7" s="1"/>
  <c r="B106" i="7" s="1"/>
  <c r="B122" i="7" s="1"/>
  <c r="D25" i="7"/>
  <c r="D41" i="7" s="1"/>
  <c r="D57" i="7" s="1"/>
  <c r="D73" i="7" s="1"/>
  <c r="D89" i="7" s="1"/>
  <c r="D105" i="7" s="1"/>
  <c r="D121" i="7" s="1"/>
  <c r="C25" i="7"/>
  <c r="C41" i="7" s="1"/>
  <c r="C57" i="7" s="1"/>
  <c r="C73" i="7" s="1"/>
  <c r="C89" i="7" s="1"/>
  <c r="C105" i="7" s="1"/>
  <c r="C121" i="7" s="1"/>
  <c r="B25" i="7"/>
  <c r="B41" i="7" s="1"/>
  <c r="B57" i="7" s="1"/>
  <c r="B73" i="7" s="1"/>
  <c r="B89" i="7" s="1"/>
  <c r="B105" i="7" s="1"/>
  <c r="B121" i="7" s="1"/>
  <c r="D24" i="7"/>
  <c r="D40" i="7" s="1"/>
  <c r="D56" i="7" s="1"/>
  <c r="D72" i="7" s="1"/>
  <c r="D88" i="7" s="1"/>
  <c r="D104" i="7" s="1"/>
  <c r="D120" i="7" s="1"/>
  <c r="C24" i="7"/>
  <c r="C40" i="7" s="1"/>
  <c r="C56" i="7" s="1"/>
  <c r="C72" i="7" s="1"/>
  <c r="C88" i="7" s="1"/>
  <c r="C104" i="7" s="1"/>
  <c r="C120" i="7" s="1"/>
  <c r="B24" i="7"/>
  <c r="B40" i="7" s="1"/>
  <c r="B56" i="7" s="1"/>
  <c r="B72" i="7" s="1"/>
  <c r="B88" i="7" s="1"/>
  <c r="B104" i="7" s="1"/>
  <c r="B120" i="7" s="1"/>
  <c r="D23" i="7"/>
  <c r="D39" i="7" s="1"/>
  <c r="D55" i="7" s="1"/>
  <c r="D71" i="7" s="1"/>
  <c r="D87" i="7" s="1"/>
  <c r="D103" i="7" s="1"/>
  <c r="D119" i="7" s="1"/>
  <c r="C23" i="7"/>
  <c r="C39" i="7" s="1"/>
  <c r="C55" i="7" s="1"/>
  <c r="C71" i="7" s="1"/>
  <c r="C87" i="7" s="1"/>
  <c r="C103" i="7" s="1"/>
  <c r="C119" i="7" s="1"/>
  <c r="B23" i="7"/>
  <c r="B39" i="7" s="1"/>
  <c r="B55" i="7" s="1"/>
  <c r="B71" i="7" s="1"/>
  <c r="B87" i="7" s="1"/>
  <c r="B103" i="7" s="1"/>
  <c r="B119" i="7" s="1"/>
  <c r="D22" i="7"/>
  <c r="D38" i="7" s="1"/>
  <c r="D54" i="7" s="1"/>
  <c r="D70" i="7" s="1"/>
  <c r="D86" i="7" s="1"/>
  <c r="D102" i="7" s="1"/>
  <c r="D118" i="7" s="1"/>
  <c r="C22" i="7"/>
  <c r="C38" i="7" s="1"/>
  <c r="C54" i="7" s="1"/>
  <c r="C70" i="7" s="1"/>
  <c r="C86" i="7" s="1"/>
  <c r="C102" i="7" s="1"/>
  <c r="C118" i="7" s="1"/>
  <c r="B22" i="7"/>
  <c r="B38" i="7" s="1"/>
  <c r="B54" i="7" s="1"/>
  <c r="B70" i="7" s="1"/>
  <c r="B86" i="7" s="1"/>
  <c r="B102" i="7" s="1"/>
  <c r="B118" i="7" s="1"/>
  <c r="Y46" i="6"/>
  <c r="X46" i="6"/>
  <c r="Y45" i="6"/>
  <c r="X45" i="6"/>
  <c r="W45" i="6"/>
  <c r="Y44" i="6"/>
  <c r="X44" i="6"/>
  <c r="W44" i="6"/>
  <c r="Y43" i="6"/>
  <c r="X43" i="6"/>
  <c r="W43" i="6"/>
  <c r="Y42" i="6"/>
  <c r="X42" i="6"/>
  <c r="W42" i="6"/>
  <c r="Y41" i="6"/>
  <c r="X41" i="6"/>
  <c r="W41" i="6"/>
  <c r="Y40" i="6"/>
  <c r="X40" i="6"/>
  <c r="W40" i="6"/>
  <c r="Y39" i="6"/>
  <c r="X39" i="6"/>
  <c r="W39" i="6"/>
  <c r="Y38" i="6"/>
  <c r="X38" i="6"/>
  <c r="W38" i="6"/>
  <c r="D30" i="6"/>
  <c r="D46" i="6" s="1"/>
  <c r="C30" i="6"/>
  <c r="C46" i="6" s="1"/>
  <c r="D29" i="6"/>
  <c r="D45" i="6" s="1"/>
  <c r="C29" i="6"/>
  <c r="C45" i="6" s="1"/>
  <c r="D28" i="6"/>
  <c r="D44" i="6" s="1"/>
  <c r="C28" i="6"/>
  <c r="C44" i="6" s="1"/>
  <c r="D27" i="6"/>
  <c r="D43" i="6" s="1"/>
  <c r="C27" i="6"/>
  <c r="C43" i="6" s="1"/>
  <c r="D26" i="6"/>
  <c r="D42" i="6" s="1"/>
  <c r="C26" i="6"/>
  <c r="C42" i="6" s="1"/>
  <c r="D25" i="6"/>
  <c r="D41" i="6" s="1"/>
  <c r="C25" i="6"/>
  <c r="C41" i="6" s="1"/>
  <c r="D24" i="6"/>
  <c r="D40" i="6" s="1"/>
  <c r="C24" i="6"/>
  <c r="C40" i="6" s="1"/>
  <c r="D23" i="6"/>
  <c r="D39" i="6" s="1"/>
  <c r="C23" i="6"/>
  <c r="C39" i="6" s="1"/>
  <c r="D22" i="6"/>
  <c r="D38" i="6" s="1"/>
  <c r="C22" i="6"/>
  <c r="C38" i="6" s="1"/>
  <c r="B30" i="6"/>
  <c r="B46" i="6" s="1"/>
  <c r="B29" i="6"/>
  <c r="B45" i="6" s="1"/>
  <c r="B28" i="6"/>
  <c r="B44" i="6" s="1"/>
  <c r="B27" i="6"/>
  <c r="B43" i="6" s="1"/>
  <c r="B26" i="6"/>
  <c r="B42" i="6" s="1"/>
  <c r="B25" i="6"/>
  <c r="B41" i="6" s="1"/>
  <c r="B24" i="6"/>
  <c r="B40" i="6" s="1"/>
  <c r="B23" i="6"/>
  <c r="B39" i="6" s="1"/>
  <c r="B22" i="6"/>
  <c r="B38" i="6" s="1"/>
  <c r="AV14" i="6"/>
  <c r="AV13" i="6"/>
  <c r="AV12" i="6"/>
  <c r="AV11" i="6"/>
  <c r="AV10" i="6"/>
  <c r="AV9" i="6"/>
  <c r="AV8" i="6"/>
  <c r="AV7" i="6"/>
  <c r="AV6" i="6"/>
  <c r="AV18" i="6" l="1"/>
  <c r="AV67" i="8"/>
  <c r="AV114" i="7"/>
  <c r="AV44" i="6"/>
  <c r="W50" i="6"/>
  <c r="Y50" i="6"/>
  <c r="AV40" i="6"/>
  <c r="AV43" i="6"/>
  <c r="AV46" i="6"/>
  <c r="AV42" i="6"/>
  <c r="AV41" i="6"/>
  <c r="AV45" i="6"/>
  <c r="X50" i="6"/>
  <c r="AV19" i="8"/>
  <c r="AV82" i="7"/>
  <c r="AV98" i="7"/>
  <c r="X22" i="8"/>
  <c r="X38" i="8" s="1"/>
  <c r="X54" i="8" s="1"/>
  <c r="Y21" i="7"/>
  <c r="Y37" i="7" s="1"/>
  <c r="Y53" i="7" s="1"/>
  <c r="Y69" i="7" s="1"/>
  <c r="Y85" i="7" s="1"/>
  <c r="Y101" i="7" s="1"/>
  <c r="Y117" i="7" s="1"/>
  <c r="X21" i="7"/>
  <c r="X37" i="7" s="1"/>
  <c r="X53" i="7" s="1"/>
  <c r="X69" i="7" s="1"/>
  <c r="X85" i="7" s="1"/>
  <c r="X101" i="7" s="1"/>
  <c r="X117" i="7" s="1"/>
  <c r="AV38" i="6"/>
  <c r="AV39" i="6"/>
  <c r="AV50" i="6" l="1"/>
  <c r="W34" i="6"/>
  <c r="AV30" i="6"/>
  <c r="AV29" i="6"/>
  <c r="AV28" i="6"/>
  <c r="AV27" i="6"/>
  <c r="AV26" i="6"/>
  <c r="AV25" i="6"/>
  <c r="AV24" i="6"/>
  <c r="AV23" i="6"/>
  <c r="AV22" i="6"/>
  <c r="AV4" i="6"/>
  <c r="AV20" i="6" s="1"/>
  <c r="AV36" i="6" s="1"/>
  <c r="Y21" i="6"/>
  <c r="Y37" i="6" s="1"/>
  <c r="X21" i="6"/>
  <c r="X37" i="6" s="1"/>
  <c r="W21" i="6"/>
  <c r="W37" i="6" s="1"/>
  <c r="AV34" i="6" l="1"/>
  <c r="AT26" i="8"/>
  <c r="AT25" i="8"/>
  <c r="AT24" i="8"/>
  <c r="AT23" i="8"/>
  <c r="AU26" i="8"/>
  <c r="AU25" i="8"/>
  <c r="AU24" i="8"/>
  <c r="AU23" i="8"/>
  <c r="AU14" i="8"/>
  <c r="AU62" i="8"/>
  <c r="AU61" i="8"/>
  <c r="AU60" i="8"/>
  <c r="AU59" i="8"/>
  <c r="AU58" i="8"/>
  <c r="AU57" i="8"/>
  <c r="AU56" i="8"/>
  <c r="AU55" i="8"/>
  <c r="AU46" i="8"/>
  <c r="AU30" i="8"/>
  <c r="AU13" i="8"/>
  <c r="AU12" i="8"/>
  <c r="AU11" i="8"/>
  <c r="AU10" i="8"/>
  <c r="AU9" i="8"/>
  <c r="AU8" i="8"/>
  <c r="AU109" i="7"/>
  <c r="AU93" i="7"/>
  <c r="AU77" i="7"/>
  <c r="V45" i="6"/>
  <c r="U45" i="6"/>
  <c r="V44" i="6"/>
  <c r="U44" i="6"/>
  <c r="T44" i="6"/>
  <c r="AU44" i="6" s="1"/>
  <c r="V43" i="6"/>
  <c r="U43" i="6"/>
  <c r="T43" i="6"/>
  <c r="V42" i="6"/>
  <c r="U42" i="6"/>
  <c r="T42" i="6"/>
  <c r="V41" i="6"/>
  <c r="U41" i="6"/>
  <c r="T41" i="6"/>
  <c r="V40" i="6"/>
  <c r="U40" i="6"/>
  <c r="T40" i="6"/>
  <c r="V39" i="6"/>
  <c r="U39" i="6"/>
  <c r="T39" i="6"/>
  <c r="V38" i="6"/>
  <c r="U38" i="6"/>
  <c r="T38" i="6"/>
  <c r="AU29" i="6"/>
  <c r="AU13" i="6"/>
  <c r="AU12" i="6"/>
  <c r="AU11" i="6"/>
  <c r="AU10" i="6"/>
  <c r="AU9" i="6"/>
  <c r="AU8" i="6"/>
  <c r="AU7" i="6"/>
  <c r="AU6" i="6"/>
  <c r="AU18" i="6" l="1"/>
  <c r="AU67" i="8"/>
  <c r="AU40" i="6"/>
  <c r="AU41" i="6"/>
  <c r="V50" i="6"/>
  <c r="U50" i="6"/>
  <c r="T50" i="6"/>
  <c r="AU42" i="6"/>
  <c r="AU39" i="6"/>
  <c r="AU38" i="6"/>
  <c r="AU43" i="6"/>
  <c r="AU13" i="7"/>
  <c r="AR38" i="6"/>
  <c r="S34" i="6"/>
  <c r="AU45" i="6"/>
  <c r="V34" i="6"/>
  <c r="U34" i="6"/>
  <c r="T34" i="6"/>
  <c r="AU50" i="6" l="1"/>
  <c r="AU45" i="8"/>
  <c r="AU43" i="8"/>
  <c r="AU41" i="8"/>
  <c r="AU39" i="8"/>
  <c r="AU40" i="8"/>
  <c r="AU44" i="8"/>
  <c r="AU42" i="8"/>
  <c r="AU29" i="8"/>
  <c r="AU27" i="8"/>
  <c r="AU28" i="8"/>
  <c r="AU7" i="8"/>
  <c r="AU19" i="8" s="1"/>
  <c r="T22" i="8"/>
  <c r="T38" i="8" s="1"/>
  <c r="T54" i="8" s="1"/>
  <c r="U6" i="8"/>
  <c r="U22" i="8" s="1"/>
  <c r="U38" i="8" s="1"/>
  <c r="U54" i="8" s="1"/>
  <c r="AU108" i="7"/>
  <c r="AU106" i="7"/>
  <c r="AU104" i="7"/>
  <c r="AU102" i="7"/>
  <c r="AU103" i="7"/>
  <c r="AU107" i="7"/>
  <c r="AU105" i="7"/>
  <c r="AU92" i="7"/>
  <c r="AU90" i="7"/>
  <c r="AU88" i="7"/>
  <c r="AU86" i="7"/>
  <c r="AU87" i="7"/>
  <c r="AU91" i="7"/>
  <c r="AU89" i="7"/>
  <c r="AU76" i="7"/>
  <c r="AU74" i="7"/>
  <c r="AU72" i="7"/>
  <c r="AU70" i="7"/>
  <c r="AU71" i="7"/>
  <c r="AU75" i="7"/>
  <c r="AU73" i="7"/>
  <c r="AU18" i="7"/>
  <c r="AU12" i="7"/>
  <c r="AU10" i="7"/>
  <c r="AU8" i="7"/>
  <c r="AU6" i="7"/>
  <c r="AU7" i="7"/>
  <c r="AU11" i="7"/>
  <c r="AU9" i="7"/>
  <c r="T21" i="7"/>
  <c r="T37" i="7" s="1"/>
  <c r="T53" i="7" s="1"/>
  <c r="T69" i="7" s="1"/>
  <c r="T85" i="7" s="1"/>
  <c r="T101" i="7" s="1"/>
  <c r="T117" i="7" s="1"/>
  <c r="U5" i="7"/>
  <c r="V5" i="7" s="1"/>
  <c r="AU28" i="6"/>
  <c r="AU26" i="6"/>
  <c r="AU24" i="6"/>
  <c r="AU22" i="6"/>
  <c r="AU23" i="6"/>
  <c r="AU27" i="6"/>
  <c r="AU25" i="6"/>
  <c r="AU4" i="6"/>
  <c r="AU20" i="6" s="1"/>
  <c r="AU36" i="6" s="1"/>
  <c r="V21" i="6"/>
  <c r="V37" i="6" s="1"/>
  <c r="U21" i="6"/>
  <c r="U37" i="6" s="1"/>
  <c r="T21" i="6"/>
  <c r="T37" i="6" s="1"/>
  <c r="AU51" i="8" l="1"/>
  <c r="U21" i="7"/>
  <c r="U37" i="7" s="1"/>
  <c r="U53" i="7" s="1"/>
  <c r="U69" i="7" s="1"/>
  <c r="U85" i="7" s="1"/>
  <c r="U101" i="7" s="1"/>
  <c r="U117" i="7" s="1"/>
  <c r="AU34" i="6"/>
  <c r="AU4" i="7"/>
  <c r="AU20" i="7" s="1"/>
  <c r="AU36" i="7" s="1"/>
  <c r="AU52" i="7" s="1"/>
  <c r="AU68" i="7" s="1"/>
  <c r="AU84" i="7" s="1"/>
  <c r="AU100" i="7" s="1"/>
  <c r="AU116" i="7" s="1"/>
  <c r="V21" i="7"/>
  <c r="V37" i="7" s="1"/>
  <c r="V53" i="7" s="1"/>
  <c r="V69" i="7" s="1"/>
  <c r="V85" i="7" s="1"/>
  <c r="V101" i="7" s="1"/>
  <c r="V117" i="7" s="1"/>
  <c r="AU114" i="7"/>
  <c r="AU98" i="7"/>
  <c r="AU82" i="7"/>
  <c r="V6" i="8"/>
  <c r="AU5" i="8" l="1"/>
  <c r="AU21" i="8" s="1"/>
  <c r="AU37" i="8" s="1"/>
  <c r="AU53" i="8" s="1"/>
  <c r="V22" i="8"/>
  <c r="V38" i="8" s="1"/>
  <c r="V54" i="8" s="1"/>
  <c r="AT61" i="8" l="1"/>
  <c r="AT59" i="8"/>
  <c r="AT57" i="8"/>
  <c r="AT55" i="8"/>
  <c r="AT29" i="8"/>
  <c r="AT27" i="8"/>
  <c r="AT28" i="8"/>
  <c r="AT13" i="8"/>
  <c r="AT11" i="8"/>
  <c r="AT9" i="8"/>
  <c r="AT7" i="8"/>
  <c r="AT8" i="8"/>
  <c r="AT12" i="8"/>
  <c r="AT10" i="8"/>
  <c r="AT19" i="8" l="1"/>
  <c r="AT56" i="8"/>
  <c r="AT67" i="8" s="1"/>
  <c r="AT60" i="8"/>
  <c r="AT58" i="8"/>
  <c r="AT45" i="8"/>
  <c r="AT43" i="8"/>
  <c r="AT41" i="8"/>
  <c r="AT39" i="8"/>
  <c r="AT40" i="8"/>
  <c r="AT44" i="8"/>
  <c r="AT42" i="8"/>
  <c r="AT108" i="7"/>
  <c r="AT106" i="7"/>
  <c r="AT104" i="7"/>
  <c r="AT102" i="7"/>
  <c r="AT103" i="7"/>
  <c r="AT107" i="7"/>
  <c r="AT105" i="7"/>
  <c r="AT92" i="7"/>
  <c r="AT90" i="7"/>
  <c r="AT88" i="7"/>
  <c r="AT86" i="7"/>
  <c r="AT87" i="7"/>
  <c r="AT91" i="7"/>
  <c r="AT89" i="7"/>
  <c r="S44" i="6"/>
  <c r="R44" i="6"/>
  <c r="Q44" i="6"/>
  <c r="S42" i="6"/>
  <c r="R42" i="6"/>
  <c r="Q42" i="6"/>
  <c r="S40" i="6"/>
  <c r="R40" i="6"/>
  <c r="Q40" i="6"/>
  <c r="S38" i="6"/>
  <c r="R38" i="6"/>
  <c r="Q38" i="6"/>
  <c r="S39" i="6"/>
  <c r="R39" i="6"/>
  <c r="Q39" i="6"/>
  <c r="S43" i="6"/>
  <c r="R43" i="6"/>
  <c r="Q43" i="6"/>
  <c r="S41" i="6"/>
  <c r="R41" i="6"/>
  <c r="Q41" i="6"/>
  <c r="AT20" i="6"/>
  <c r="AT28" i="6"/>
  <c r="AT26" i="6"/>
  <c r="AT24" i="6"/>
  <c r="AT22" i="6"/>
  <c r="AT34" i="6" s="1"/>
  <c r="AT23" i="6"/>
  <c r="AT27" i="6"/>
  <c r="AT25" i="6"/>
  <c r="R34" i="6"/>
  <c r="Q34" i="6"/>
  <c r="AT51" i="8" l="1"/>
  <c r="AT114" i="7"/>
  <c r="S50" i="6"/>
  <c r="Q50" i="6"/>
  <c r="R50" i="6"/>
  <c r="AT39" i="6"/>
  <c r="AT98" i="7"/>
  <c r="AT42" i="6"/>
  <c r="AT44" i="6"/>
  <c r="AT41" i="6"/>
  <c r="AT40" i="6"/>
  <c r="AT38" i="6"/>
  <c r="AT43" i="6"/>
  <c r="AT76" i="7"/>
  <c r="AT74" i="7"/>
  <c r="AT72" i="7"/>
  <c r="AT70" i="7"/>
  <c r="AT71" i="7"/>
  <c r="AT75" i="7"/>
  <c r="AT73" i="7"/>
  <c r="AS18" i="7"/>
  <c r="AT18" i="7"/>
  <c r="AT12" i="7"/>
  <c r="AT10" i="7"/>
  <c r="AT8" i="7"/>
  <c r="AT6" i="7"/>
  <c r="AT7" i="7"/>
  <c r="AT11" i="7"/>
  <c r="AT9" i="7"/>
  <c r="AT10" i="6"/>
  <c r="AT8" i="6"/>
  <c r="AT6" i="6"/>
  <c r="AT18" i="6" s="1"/>
  <c r="AT7" i="6"/>
  <c r="AT11" i="6"/>
  <c r="AT9" i="6"/>
  <c r="AT12" i="6"/>
  <c r="AT36" i="6"/>
  <c r="S21" i="6"/>
  <c r="S37" i="6" s="1"/>
  <c r="R21" i="6"/>
  <c r="R37" i="6" s="1"/>
  <c r="Q21" i="6"/>
  <c r="Q37" i="6" s="1"/>
  <c r="AT21" i="8"/>
  <c r="AT37" i="8" s="1"/>
  <c r="AT53" i="8" s="1"/>
  <c r="S22" i="8"/>
  <c r="S38" i="8" s="1"/>
  <c r="S54" i="8" s="1"/>
  <c r="R22" i="8"/>
  <c r="R38" i="8" s="1"/>
  <c r="R54" i="8" s="1"/>
  <c r="Q22" i="8"/>
  <c r="Q38" i="8" s="1"/>
  <c r="Q54" i="8" s="1"/>
  <c r="AT20" i="7"/>
  <c r="AT36" i="7" s="1"/>
  <c r="AT52" i="7" s="1"/>
  <c r="AT68" i="7" s="1"/>
  <c r="AT84" i="7" s="1"/>
  <c r="AT100" i="7" s="1"/>
  <c r="AT116" i="7" s="1"/>
  <c r="S21" i="7"/>
  <c r="S37" i="7" s="1"/>
  <c r="S53" i="7" s="1"/>
  <c r="S69" i="7" s="1"/>
  <c r="S85" i="7" s="1"/>
  <c r="S101" i="7" s="1"/>
  <c r="S117" i="7" s="1"/>
  <c r="R21" i="7"/>
  <c r="R37" i="7" s="1"/>
  <c r="R53" i="7" s="1"/>
  <c r="R69" i="7" s="1"/>
  <c r="R85" i="7" s="1"/>
  <c r="R101" i="7" s="1"/>
  <c r="R117" i="7" s="1"/>
  <c r="Q21" i="7"/>
  <c r="Q37" i="7" s="1"/>
  <c r="Q53" i="7" s="1"/>
  <c r="Q69" i="7" s="1"/>
  <c r="Q85" i="7" s="1"/>
  <c r="Q101" i="7" s="1"/>
  <c r="Q117" i="7" s="1"/>
  <c r="AT50" i="6" l="1"/>
  <c r="AT82" i="7"/>
  <c r="AP7" i="7"/>
  <c r="AP11" i="7"/>
  <c r="AP9" i="7"/>
  <c r="AQ7" i="7"/>
  <c r="AQ11" i="7"/>
  <c r="AQ9" i="7"/>
  <c r="AS12" i="7"/>
  <c r="AS10" i="7"/>
  <c r="AS8" i="7"/>
  <c r="AS6" i="7"/>
  <c r="AS7" i="7"/>
  <c r="AS11" i="7"/>
  <c r="AS9" i="7"/>
  <c r="AR7" i="7"/>
  <c r="AR11" i="7"/>
  <c r="AR9" i="7"/>
  <c r="AS28" i="6" l="1"/>
  <c r="AR28" i="6"/>
  <c r="AQ28" i="6"/>
  <c r="AP28" i="6"/>
  <c r="AS26" i="6"/>
  <c r="AR26" i="6"/>
  <c r="AQ26" i="6"/>
  <c r="AP26" i="6"/>
  <c r="AS24" i="6"/>
  <c r="AR24" i="6"/>
  <c r="AQ24" i="6"/>
  <c r="AP24" i="6"/>
  <c r="AS22" i="6"/>
  <c r="AR22" i="6"/>
  <c r="AQ22" i="6"/>
  <c r="AP22" i="6"/>
  <c r="AS23" i="6"/>
  <c r="AR23" i="6"/>
  <c r="AQ23" i="6"/>
  <c r="AP23" i="6"/>
  <c r="AS27" i="6"/>
  <c r="AR27" i="6"/>
  <c r="AQ27" i="6"/>
  <c r="AP27" i="6"/>
  <c r="AS25" i="6"/>
  <c r="AR25" i="6"/>
  <c r="AQ25" i="6"/>
  <c r="AQ34" i="6" l="1"/>
  <c r="AR34" i="6"/>
  <c r="AS34" i="6"/>
  <c r="AR44" i="6"/>
  <c r="AQ44" i="6"/>
  <c r="AP44" i="6"/>
  <c r="AR42" i="6"/>
  <c r="AQ42" i="6"/>
  <c r="AP42" i="6"/>
  <c r="AR40" i="6"/>
  <c r="AQ40" i="6"/>
  <c r="AP40" i="6"/>
  <c r="AQ38" i="6"/>
  <c r="AP38" i="6"/>
  <c r="AS12" i="6"/>
  <c r="AQ12" i="6"/>
  <c r="AP12" i="6"/>
  <c r="AS10" i="6"/>
  <c r="AQ10" i="6"/>
  <c r="AP10" i="6"/>
  <c r="AS8" i="6"/>
  <c r="AQ8" i="6"/>
  <c r="AP8" i="6"/>
  <c r="AS6" i="6"/>
  <c r="AQ6" i="6"/>
  <c r="AQ18" i="6" s="1"/>
  <c r="AP6" i="6"/>
  <c r="AS7" i="6"/>
  <c r="AR7" i="6"/>
  <c r="AQ7" i="6"/>
  <c r="AP7" i="6"/>
  <c r="AS11" i="6"/>
  <c r="AR11" i="6"/>
  <c r="AQ11" i="6"/>
  <c r="AP11" i="6"/>
  <c r="AS9" i="6"/>
  <c r="AR9" i="6"/>
  <c r="AQ9" i="6"/>
  <c r="AS18" i="6" l="1"/>
  <c r="AR18" i="6"/>
  <c r="AP25" i="6"/>
  <c r="AP34" i="6" s="1"/>
  <c r="AP9" i="6"/>
  <c r="AP18" i="6" s="1"/>
  <c r="AS76" i="7"/>
  <c r="AR76" i="7"/>
  <c r="AQ76" i="7"/>
  <c r="AP76" i="7"/>
  <c r="AS74" i="7"/>
  <c r="AR74" i="7"/>
  <c r="AQ74" i="7"/>
  <c r="AP74" i="7"/>
  <c r="AS72" i="7"/>
  <c r="AR72" i="7"/>
  <c r="AQ72" i="7"/>
  <c r="AP72" i="7"/>
  <c r="AS70" i="7"/>
  <c r="AR70" i="7"/>
  <c r="AQ70" i="7"/>
  <c r="AP70" i="7"/>
  <c r="AS71" i="7"/>
  <c r="AR71" i="7"/>
  <c r="AQ71" i="7"/>
  <c r="AP71" i="7"/>
  <c r="AS75" i="7"/>
  <c r="AR75" i="7"/>
  <c r="AQ75" i="7"/>
  <c r="AP75" i="7"/>
  <c r="AS73" i="7"/>
  <c r="AR73" i="7"/>
  <c r="AQ73" i="7"/>
  <c r="AP73" i="7"/>
  <c r="AS108" i="7"/>
  <c r="AR108" i="7"/>
  <c r="AQ108" i="7"/>
  <c r="AP108" i="7"/>
  <c r="AS106" i="7"/>
  <c r="AR106" i="7"/>
  <c r="AQ106" i="7"/>
  <c r="AP106" i="7"/>
  <c r="AS104" i="7"/>
  <c r="AR104" i="7"/>
  <c r="AQ104" i="7"/>
  <c r="AP104" i="7"/>
  <c r="AS102" i="7"/>
  <c r="AR102" i="7"/>
  <c r="AQ102" i="7"/>
  <c r="AP102" i="7"/>
  <c r="AS103" i="7"/>
  <c r="AR103" i="7"/>
  <c r="AQ103" i="7"/>
  <c r="AP103" i="7"/>
  <c r="AS107" i="7"/>
  <c r="AR107" i="7"/>
  <c r="AQ107" i="7"/>
  <c r="AP107" i="7"/>
  <c r="AS105" i="7"/>
  <c r="AR105" i="7"/>
  <c r="AQ105" i="7"/>
  <c r="AP105" i="7"/>
  <c r="AS92" i="7"/>
  <c r="AR92" i="7"/>
  <c r="AQ92" i="7"/>
  <c r="AP92" i="7"/>
  <c r="AS90" i="7"/>
  <c r="AR90" i="7"/>
  <c r="AQ90" i="7"/>
  <c r="AP90" i="7"/>
  <c r="AS88" i="7"/>
  <c r="AR88" i="7"/>
  <c r="AQ88" i="7"/>
  <c r="AP88" i="7"/>
  <c r="AS86" i="7"/>
  <c r="AR86" i="7"/>
  <c r="AQ86" i="7"/>
  <c r="AP86" i="7"/>
  <c r="AS87" i="7"/>
  <c r="AR87" i="7"/>
  <c r="AQ87" i="7"/>
  <c r="AP87" i="7"/>
  <c r="AS91" i="7"/>
  <c r="AR91" i="7"/>
  <c r="AQ91" i="7"/>
  <c r="AP91" i="7"/>
  <c r="AS89" i="7"/>
  <c r="AR89" i="7"/>
  <c r="AQ89" i="7"/>
  <c r="AP89" i="7"/>
  <c r="AR56" i="8"/>
  <c r="AR67" i="8" s="1"/>
  <c r="AQ56" i="8"/>
  <c r="AP56" i="8"/>
  <c r="AR60" i="8"/>
  <c r="AQ60" i="8"/>
  <c r="AP60" i="8"/>
  <c r="AR58" i="8"/>
  <c r="AQ58" i="8"/>
  <c r="AP58" i="8"/>
  <c r="AS45" i="8"/>
  <c r="AS43" i="8"/>
  <c r="AS41" i="8"/>
  <c r="AS39" i="8"/>
  <c r="AS40" i="8"/>
  <c r="AR40" i="8"/>
  <c r="AQ40" i="8"/>
  <c r="AP40" i="8"/>
  <c r="AS44" i="8"/>
  <c r="AR44" i="8"/>
  <c r="AQ44" i="8"/>
  <c r="AP44" i="8"/>
  <c r="AS42" i="8"/>
  <c r="AR42" i="8"/>
  <c r="AQ42" i="8"/>
  <c r="AP42" i="8"/>
  <c r="AS13" i="8"/>
  <c r="AS11" i="8"/>
  <c r="AS9" i="8"/>
  <c r="AS7" i="8"/>
  <c r="AS8" i="8"/>
  <c r="AR8" i="8"/>
  <c r="AQ8" i="8"/>
  <c r="AP8" i="8"/>
  <c r="AS12" i="8"/>
  <c r="AR12" i="8"/>
  <c r="AQ12" i="8"/>
  <c r="AP12" i="8"/>
  <c r="AS10" i="8"/>
  <c r="AR10" i="8"/>
  <c r="AQ10" i="8"/>
  <c r="AP10" i="8"/>
  <c r="N39" i="6"/>
  <c r="O39" i="6"/>
  <c r="P39" i="6"/>
  <c r="N38" i="6"/>
  <c r="O38" i="6"/>
  <c r="P38" i="6"/>
  <c r="N40" i="6"/>
  <c r="O40" i="6"/>
  <c r="P40" i="6"/>
  <c r="N42" i="6"/>
  <c r="O42" i="6"/>
  <c r="P42" i="6"/>
  <c r="N44" i="6"/>
  <c r="O44" i="6"/>
  <c r="P44" i="6"/>
  <c r="F34" i="6"/>
  <c r="G34" i="6"/>
  <c r="H34" i="6"/>
  <c r="I34" i="6"/>
  <c r="J34" i="6"/>
  <c r="K34" i="6"/>
  <c r="L34" i="6"/>
  <c r="M34" i="6"/>
  <c r="N34" i="6"/>
  <c r="O34" i="6"/>
  <c r="P34" i="6"/>
  <c r="E34" i="6"/>
  <c r="P43" i="6"/>
  <c r="O43" i="6"/>
  <c r="N43" i="6"/>
  <c r="P41" i="6"/>
  <c r="O41" i="6"/>
  <c r="N41" i="6"/>
  <c r="AR51" i="8" l="1"/>
  <c r="AS51" i="8"/>
  <c r="AP67" i="8"/>
  <c r="AQ67" i="8"/>
  <c r="AP51" i="8"/>
  <c r="AQ51" i="8"/>
  <c r="N50" i="6"/>
  <c r="AS114" i="7"/>
  <c r="AP19" i="8"/>
  <c r="AQ19" i="8"/>
  <c r="AP114" i="7"/>
  <c r="P50" i="6"/>
  <c r="AR19" i="8"/>
  <c r="AQ114" i="7"/>
  <c r="O50" i="6"/>
  <c r="AR114" i="7"/>
  <c r="AS19" i="8"/>
  <c r="AS82" i="7"/>
  <c r="AS98" i="7"/>
  <c r="AP98" i="7"/>
  <c r="AP82" i="7"/>
  <c r="AR98" i="7"/>
  <c r="AR82" i="7"/>
  <c r="AQ98" i="7"/>
  <c r="AQ82" i="7"/>
  <c r="AS38" i="6"/>
  <c r="AS43" i="6"/>
  <c r="AS41" i="6"/>
  <c r="AS57" i="8"/>
  <c r="AS58" i="8"/>
  <c r="AS55" i="8"/>
  <c r="AS61" i="8"/>
  <c r="AS56" i="8"/>
  <c r="AS59" i="8"/>
  <c r="AS60" i="8"/>
  <c r="AS42" i="6"/>
  <c r="AS40" i="6"/>
  <c r="AS44" i="6"/>
  <c r="AS39" i="6"/>
  <c r="F53" i="8"/>
  <c r="G53" i="8" s="1"/>
  <c r="H53" i="8" s="1"/>
  <c r="I53" i="8" s="1"/>
  <c r="J53" i="8" s="1"/>
  <c r="K53" i="8" s="1"/>
  <c r="L53" i="8" s="1"/>
  <c r="M53" i="8" s="1"/>
  <c r="N53" i="8" s="1"/>
  <c r="O53" i="8" s="1"/>
  <c r="P53" i="8" s="1"/>
  <c r="F37" i="8"/>
  <c r="G37" i="8" s="1"/>
  <c r="H37" i="8" s="1"/>
  <c r="I37" i="8" s="1"/>
  <c r="J37" i="8" s="1"/>
  <c r="K37" i="8" s="1"/>
  <c r="L37" i="8" s="1"/>
  <c r="M37" i="8" s="1"/>
  <c r="N37" i="8" s="1"/>
  <c r="O37" i="8" s="1"/>
  <c r="P37" i="8" s="1"/>
  <c r="F21" i="8"/>
  <c r="G21" i="8" s="1"/>
  <c r="H21" i="8" s="1"/>
  <c r="I21" i="8" s="1"/>
  <c r="J21" i="8" s="1"/>
  <c r="K21" i="8" s="1"/>
  <c r="L21" i="8" s="1"/>
  <c r="M21" i="8" s="1"/>
  <c r="N21" i="8" s="1"/>
  <c r="O21" i="8" s="1"/>
  <c r="P21" i="8" s="1"/>
  <c r="F84" i="7"/>
  <c r="G84" i="7" s="1"/>
  <c r="H84" i="7" s="1"/>
  <c r="I84" i="7" s="1"/>
  <c r="J84" i="7" s="1"/>
  <c r="K84" i="7" s="1"/>
  <c r="L84" i="7" s="1"/>
  <c r="M84" i="7" s="1"/>
  <c r="N84" i="7" s="1"/>
  <c r="O84" i="7" s="1"/>
  <c r="P84" i="7" s="1"/>
  <c r="F68" i="7"/>
  <c r="G68" i="7" s="1"/>
  <c r="H68" i="7" s="1"/>
  <c r="I68" i="7" s="1"/>
  <c r="J68" i="7" s="1"/>
  <c r="K68" i="7" s="1"/>
  <c r="L68" i="7" s="1"/>
  <c r="M68" i="7" s="1"/>
  <c r="N68" i="7" s="1"/>
  <c r="O68" i="7" s="1"/>
  <c r="P68" i="7" s="1"/>
  <c r="F116" i="7"/>
  <c r="G116" i="7" s="1"/>
  <c r="H116" i="7" s="1"/>
  <c r="I116" i="7" s="1"/>
  <c r="J116" i="7" s="1"/>
  <c r="K116" i="7" s="1"/>
  <c r="L116" i="7" s="1"/>
  <c r="M116" i="7" s="1"/>
  <c r="N116" i="7" s="1"/>
  <c r="O116" i="7" s="1"/>
  <c r="P116" i="7" s="1"/>
  <c r="F100" i="7"/>
  <c r="G100" i="7" s="1"/>
  <c r="H100" i="7" s="1"/>
  <c r="I100" i="7" s="1"/>
  <c r="J100" i="7" s="1"/>
  <c r="K100" i="7" s="1"/>
  <c r="L100" i="7" s="1"/>
  <c r="M100" i="7" s="1"/>
  <c r="N100" i="7" s="1"/>
  <c r="O100" i="7" s="1"/>
  <c r="P100" i="7" s="1"/>
  <c r="F52" i="7"/>
  <c r="G52" i="7" s="1"/>
  <c r="H52" i="7" s="1"/>
  <c r="I52" i="7" s="1"/>
  <c r="J52" i="7" s="1"/>
  <c r="K52" i="7" s="1"/>
  <c r="L52" i="7" s="1"/>
  <c r="M52" i="7" s="1"/>
  <c r="N52" i="7" s="1"/>
  <c r="O52" i="7" s="1"/>
  <c r="P52" i="7" s="1"/>
  <c r="F36" i="7"/>
  <c r="G36" i="7" s="1"/>
  <c r="H36" i="7" s="1"/>
  <c r="I36" i="7" s="1"/>
  <c r="J36" i="7" s="1"/>
  <c r="K36" i="7" s="1"/>
  <c r="L36" i="7" s="1"/>
  <c r="M36" i="7" s="1"/>
  <c r="N36" i="7" s="1"/>
  <c r="O36" i="7" s="1"/>
  <c r="P36" i="7" s="1"/>
  <c r="F20" i="7"/>
  <c r="G20" i="7" s="1"/>
  <c r="H20" i="7" s="1"/>
  <c r="I20" i="7" s="1"/>
  <c r="J20" i="7" s="1"/>
  <c r="K20" i="7" s="1"/>
  <c r="L20" i="7" s="1"/>
  <c r="M20" i="7" s="1"/>
  <c r="N20" i="7" s="1"/>
  <c r="O20" i="7" s="1"/>
  <c r="P20" i="7" s="1"/>
  <c r="F4" i="6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F20" i="6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F36" i="6"/>
  <c r="G36" i="6" s="1"/>
  <c r="H36" i="6" s="1"/>
  <c r="I36" i="6" s="1"/>
  <c r="J36" i="6" s="1"/>
  <c r="K36" i="6" s="1"/>
  <c r="L36" i="6" s="1"/>
  <c r="M36" i="6" s="1"/>
  <c r="N36" i="6" s="1"/>
  <c r="O36" i="6" s="1"/>
  <c r="P36" i="6" s="1"/>
  <c r="E41" i="6"/>
  <c r="E50" i="6" s="1"/>
  <c r="F41" i="6"/>
  <c r="F50" i="6" s="1"/>
  <c r="G41" i="6"/>
  <c r="H41" i="6"/>
  <c r="I41" i="6"/>
  <c r="J41" i="6"/>
  <c r="K41" i="6"/>
  <c r="L41" i="6"/>
  <c r="M41" i="6"/>
  <c r="G43" i="6"/>
  <c r="H43" i="6"/>
  <c r="I43" i="6"/>
  <c r="J43" i="6"/>
  <c r="K43" i="6"/>
  <c r="L43" i="6"/>
  <c r="M43" i="6"/>
  <c r="G39" i="6"/>
  <c r="H39" i="6"/>
  <c r="I39" i="6"/>
  <c r="J39" i="6"/>
  <c r="K39" i="6"/>
  <c r="L39" i="6"/>
  <c r="M39" i="6"/>
  <c r="F5" i="8"/>
  <c r="G5" i="8" s="1"/>
  <c r="H5" i="8" s="1"/>
  <c r="I5" i="8" s="1"/>
  <c r="J5" i="8" s="1"/>
  <c r="K5" i="8" s="1"/>
  <c r="L5" i="8" s="1"/>
  <c r="M5" i="8" s="1"/>
  <c r="C1" i="8"/>
  <c r="F4" i="7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C1" i="7"/>
  <c r="AS67" i="8" l="1"/>
  <c r="AS50" i="6"/>
  <c r="I50" i="6"/>
  <c r="M50" i="6"/>
  <c r="L50" i="6"/>
  <c r="J50" i="6"/>
  <c r="H50" i="6"/>
  <c r="G50" i="6"/>
  <c r="K50" i="6"/>
  <c r="AQ39" i="6"/>
  <c r="AR39" i="6"/>
  <c r="AP39" i="6"/>
  <c r="Q20" i="6"/>
  <c r="Q36" i="6" s="1"/>
  <c r="R4" i="6"/>
  <c r="R4" i="7"/>
  <c r="Q20" i="7"/>
  <c r="Q36" i="7" s="1"/>
  <c r="Q52" i="7" s="1"/>
  <c r="Q68" i="7" s="1"/>
  <c r="Q84" i="7" s="1"/>
  <c r="Q100" i="7" s="1"/>
  <c r="Q116" i="7" s="1"/>
  <c r="AQ43" i="6"/>
  <c r="AR41" i="6"/>
  <c r="AP43" i="6"/>
  <c r="AP41" i="6"/>
  <c r="AQ41" i="6"/>
  <c r="N5" i="8"/>
  <c r="O5" i="8" s="1"/>
  <c r="P5" i="8" s="1"/>
  <c r="Q5" i="8" s="1"/>
  <c r="AR43" i="6"/>
  <c r="C1" i="6"/>
  <c r="AR50" i="6" l="1"/>
  <c r="AP50" i="6"/>
  <c r="AQ50" i="6"/>
  <c r="Q21" i="8"/>
  <c r="Q37" i="8" s="1"/>
  <c r="Q53" i="8" s="1"/>
  <c r="R5" i="8"/>
  <c r="S4" i="6"/>
  <c r="R20" i="6"/>
  <c r="R36" i="6" s="1"/>
  <c r="R20" i="7"/>
  <c r="R36" i="7" s="1"/>
  <c r="R52" i="7" s="1"/>
  <c r="R68" i="7" s="1"/>
  <c r="R84" i="7" s="1"/>
  <c r="R100" i="7" s="1"/>
  <c r="R116" i="7" s="1"/>
  <c r="S4" i="7"/>
  <c r="S20" i="7" l="1"/>
  <c r="S36" i="7" s="1"/>
  <c r="S52" i="7" s="1"/>
  <c r="S68" i="7" s="1"/>
  <c r="S84" i="7" s="1"/>
  <c r="S100" i="7" s="1"/>
  <c r="S116" i="7" s="1"/>
  <c r="T4" i="7"/>
  <c r="S5" i="8"/>
  <c r="R21" i="8"/>
  <c r="R37" i="8" s="1"/>
  <c r="R53" i="8" s="1"/>
  <c r="S20" i="6"/>
  <c r="S36" i="6" s="1"/>
  <c r="T4" i="6"/>
  <c r="U4" i="7" l="1"/>
  <c r="T20" i="7"/>
  <c r="T36" i="7" s="1"/>
  <c r="T52" i="7" s="1"/>
  <c r="T68" i="7" s="1"/>
  <c r="T84" i="7" s="1"/>
  <c r="T100" i="7" s="1"/>
  <c r="T116" i="7" s="1"/>
  <c r="U4" i="6"/>
  <c r="T20" i="6"/>
  <c r="T36" i="6" s="1"/>
  <c r="S21" i="8"/>
  <c r="S37" i="8" s="1"/>
  <c r="S53" i="8" s="1"/>
  <c r="T5" i="8"/>
  <c r="V4" i="7" l="1"/>
  <c r="U20" i="7"/>
  <c r="U36" i="7" s="1"/>
  <c r="U52" i="7" s="1"/>
  <c r="U68" i="7" s="1"/>
  <c r="U84" i="7" s="1"/>
  <c r="U100" i="7" s="1"/>
  <c r="U116" i="7" s="1"/>
  <c r="V4" i="6"/>
  <c r="U20" i="6"/>
  <c r="U36" i="6" s="1"/>
  <c r="U5" i="8"/>
  <c r="T21" i="8"/>
  <c r="T37" i="8" s="1"/>
  <c r="T53" i="8" s="1"/>
  <c r="V20" i="7" l="1"/>
  <c r="V36" i="7" s="1"/>
  <c r="V52" i="7" s="1"/>
  <c r="V68" i="7" s="1"/>
  <c r="V84" i="7" s="1"/>
  <c r="V100" i="7" s="1"/>
  <c r="V116" i="7" s="1"/>
  <c r="W4" i="7"/>
  <c r="V20" i="6"/>
  <c r="V36" i="6" s="1"/>
  <c r="W4" i="6"/>
  <c r="V5" i="8"/>
  <c r="W5" i="8" s="1"/>
  <c r="U21" i="8"/>
  <c r="U37" i="8" s="1"/>
  <c r="U53" i="8" s="1"/>
  <c r="W21" i="8" l="1"/>
  <c r="W37" i="8" s="1"/>
  <c r="W53" i="8" s="1"/>
  <c r="X5" i="8"/>
  <c r="X4" i="7"/>
  <c r="W20" i="7"/>
  <c r="W36" i="7" s="1"/>
  <c r="W52" i="7" s="1"/>
  <c r="W68" i="7" s="1"/>
  <c r="W84" i="7" s="1"/>
  <c r="W100" i="7" s="1"/>
  <c r="W116" i="7" s="1"/>
  <c r="X4" i="6"/>
  <c r="W20" i="6"/>
  <c r="W36" i="6" s="1"/>
  <c r="V21" i="8"/>
  <c r="V37" i="8" s="1"/>
  <c r="V53" i="8" s="1"/>
  <c r="X21" i="8" l="1"/>
  <c r="X37" i="8" s="1"/>
  <c r="X53" i="8" s="1"/>
  <c r="Y5" i="8"/>
  <c r="Y4" i="7"/>
  <c r="X20" i="7"/>
  <c r="X36" i="7" s="1"/>
  <c r="X52" i="7" s="1"/>
  <c r="X68" i="7" s="1"/>
  <c r="X84" i="7" s="1"/>
  <c r="X100" i="7" s="1"/>
  <c r="X116" i="7" s="1"/>
  <c r="Y4" i="6"/>
  <c r="X20" i="6"/>
  <c r="X36" i="6" s="1"/>
  <c r="Y20" i="7" l="1"/>
  <c r="Y36" i="7" s="1"/>
  <c r="Y52" i="7" s="1"/>
  <c r="Y68" i="7" s="1"/>
  <c r="Y84" i="7" s="1"/>
  <c r="Y100" i="7" s="1"/>
  <c r="Y116" i="7" s="1"/>
  <c r="Z4" i="7"/>
  <c r="Y21" i="8"/>
  <c r="Y37" i="8" s="1"/>
  <c r="Y53" i="8" s="1"/>
  <c r="Z5" i="8"/>
  <c r="Y20" i="6"/>
  <c r="Y36" i="6" s="1"/>
  <c r="Z4" i="6"/>
  <c r="AA4" i="6" l="1"/>
  <c r="Z20" i="6"/>
  <c r="Z36" i="6" s="1"/>
  <c r="AA4" i="7"/>
  <c r="Z20" i="7"/>
  <c r="Z36" i="7" s="1"/>
  <c r="Z52" i="7" s="1"/>
  <c r="Z68" i="7" s="1"/>
  <c r="Z84" i="7" s="1"/>
  <c r="Z100" i="7" s="1"/>
  <c r="Z116" i="7" s="1"/>
  <c r="AA5" i="8"/>
  <c r="Z21" i="8"/>
  <c r="Z37" i="8" s="1"/>
  <c r="Z53" i="8" s="1"/>
  <c r="AB4" i="7" l="1"/>
  <c r="AA20" i="7"/>
  <c r="AA36" i="7" s="1"/>
  <c r="AA52" i="7" s="1"/>
  <c r="AA68" i="7" s="1"/>
  <c r="AA84" i="7" s="1"/>
  <c r="AA100" i="7" s="1"/>
  <c r="AA116" i="7" s="1"/>
  <c r="AB5" i="8"/>
  <c r="AA21" i="8"/>
  <c r="AA37" i="8" s="1"/>
  <c r="AA53" i="8" s="1"/>
  <c r="AB4" i="6"/>
  <c r="AA20" i="6"/>
  <c r="AA36" i="6" s="1"/>
  <c r="AB21" i="8" l="1"/>
  <c r="AB37" i="8" s="1"/>
  <c r="AB53" i="8" s="1"/>
  <c r="AC5" i="8"/>
  <c r="AB20" i="7"/>
  <c r="AB36" i="7" s="1"/>
  <c r="AB52" i="7" s="1"/>
  <c r="AB68" i="7" s="1"/>
  <c r="AB84" i="7" s="1"/>
  <c r="AB100" i="7" s="1"/>
  <c r="AB116" i="7" s="1"/>
  <c r="AC4" i="7"/>
  <c r="AB20" i="6"/>
  <c r="AB36" i="6" s="1"/>
  <c r="AC4" i="6"/>
  <c r="AD5" i="8" l="1"/>
  <c r="AC21" i="8"/>
  <c r="AC37" i="8" s="1"/>
  <c r="AC53" i="8" s="1"/>
  <c r="AD4" i="7"/>
  <c r="AC20" i="7"/>
  <c r="AC36" i="7" s="1"/>
  <c r="AC52" i="7" s="1"/>
  <c r="AC68" i="7" s="1"/>
  <c r="AC84" i="7" s="1"/>
  <c r="AC100" i="7" s="1"/>
  <c r="AC116" i="7" s="1"/>
  <c r="AC20" i="6"/>
  <c r="AC36" i="6" s="1"/>
  <c r="AD4" i="6"/>
  <c r="AE5" i="8" l="1"/>
  <c r="AD21" i="8"/>
  <c r="AD37" i="8" s="1"/>
  <c r="AD53" i="8" s="1"/>
  <c r="AE4" i="7"/>
  <c r="AD20" i="7"/>
  <c r="AD36" i="7" s="1"/>
  <c r="AD52" i="7" s="1"/>
  <c r="AD68" i="7" s="1"/>
  <c r="AD84" i="7" s="1"/>
  <c r="AD100" i="7" s="1"/>
  <c r="AD116" i="7" s="1"/>
  <c r="AE4" i="6"/>
  <c r="AD20" i="6"/>
  <c r="AD36" i="6" s="1"/>
  <c r="AE21" i="8" l="1"/>
  <c r="AE37" i="8" s="1"/>
  <c r="AE53" i="8" s="1"/>
  <c r="AF5" i="8"/>
  <c r="AE20" i="7"/>
  <c r="AE36" i="7" s="1"/>
  <c r="AE52" i="7" s="1"/>
  <c r="AE68" i="7" s="1"/>
  <c r="AE84" i="7" s="1"/>
  <c r="AE100" i="7" s="1"/>
  <c r="AE116" i="7" s="1"/>
  <c r="AF4" i="7"/>
  <c r="AE20" i="6"/>
  <c r="AE36" i="6" s="1"/>
  <c r="AF4" i="6"/>
  <c r="AG5" i="8" l="1"/>
  <c r="AF21" i="8"/>
  <c r="AF37" i="8" s="1"/>
  <c r="AF53" i="8" s="1"/>
  <c r="AG4" i="7"/>
  <c r="AF20" i="7"/>
  <c r="AF36" i="7" s="1"/>
  <c r="AF52" i="7" s="1"/>
  <c r="AF68" i="7" s="1"/>
  <c r="AF84" i="7" s="1"/>
  <c r="AF100" i="7" s="1"/>
  <c r="AF116" i="7" s="1"/>
  <c r="AG4" i="6"/>
  <c r="AF20" i="6"/>
  <c r="AF36" i="6" s="1"/>
  <c r="AH5" i="8" l="1"/>
  <c r="AI5" i="8" s="1"/>
  <c r="AG21" i="8"/>
  <c r="AG37" i="8" s="1"/>
  <c r="AG53" i="8" s="1"/>
  <c r="AH4" i="7"/>
  <c r="AI4" i="7" s="1"/>
  <c r="AG20" i="7"/>
  <c r="AG36" i="7" s="1"/>
  <c r="AG52" i="7" s="1"/>
  <c r="AG68" i="7" s="1"/>
  <c r="AG84" i="7" s="1"/>
  <c r="AG100" i="7" s="1"/>
  <c r="AG116" i="7" s="1"/>
  <c r="AH4" i="6"/>
  <c r="AI4" i="6" s="1"/>
  <c r="AG20" i="6"/>
  <c r="AG36" i="6" s="1"/>
  <c r="AJ5" i="8" l="1"/>
  <c r="AI21" i="8"/>
  <c r="AI37" i="8" s="1"/>
  <c r="AI53" i="8" s="1"/>
  <c r="AJ4" i="7"/>
  <c r="AI20" i="7"/>
  <c r="AI36" i="7" s="1"/>
  <c r="AI52" i="7" s="1"/>
  <c r="AI68" i="7" s="1"/>
  <c r="AI84" i="7" s="1"/>
  <c r="AI100" i="7" s="1"/>
  <c r="AI116" i="7" s="1"/>
  <c r="AJ4" i="6"/>
  <c r="AI20" i="6"/>
  <c r="AI36" i="6" s="1"/>
  <c r="AH21" i="8"/>
  <c r="AH37" i="8" s="1"/>
  <c r="AH53" i="8" s="1"/>
  <c r="AH20" i="7"/>
  <c r="AH36" i="7" s="1"/>
  <c r="AH52" i="7" s="1"/>
  <c r="AH68" i="7" s="1"/>
  <c r="AH84" i="7" s="1"/>
  <c r="AH100" i="7" s="1"/>
  <c r="AH116" i="7" s="1"/>
  <c r="AH20" i="6"/>
  <c r="AH36" i="6" s="1"/>
  <c r="AK5" i="8" l="1"/>
  <c r="AJ21" i="8"/>
  <c r="AJ37" i="8" s="1"/>
  <c r="AJ53" i="8" s="1"/>
  <c r="AK4" i="7"/>
  <c r="AJ20" i="7"/>
  <c r="AJ36" i="7" s="1"/>
  <c r="AJ52" i="7" s="1"/>
  <c r="AJ68" i="7" s="1"/>
  <c r="AJ84" i="7" s="1"/>
  <c r="AJ100" i="7" s="1"/>
  <c r="AJ116" i="7" s="1"/>
  <c r="AK4" i="6"/>
  <c r="AJ20" i="6"/>
  <c r="AJ36" i="6" s="1"/>
  <c r="AK20" i="7" l="1"/>
  <c r="AK36" i="7" s="1"/>
  <c r="AK52" i="7" s="1"/>
  <c r="AK68" i="7" s="1"/>
  <c r="AK84" i="7" s="1"/>
  <c r="AK100" i="7" s="1"/>
  <c r="AK116" i="7" s="1"/>
  <c r="AL4" i="7"/>
  <c r="AK20" i="6"/>
  <c r="AK36" i="6" s="1"/>
  <c r="AL4" i="6"/>
  <c r="AK21" i="8"/>
  <c r="AK37" i="8" s="1"/>
  <c r="AK53" i="8" s="1"/>
  <c r="AL5" i="8"/>
  <c r="AM4" i="6" l="1"/>
  <c r="AL20" i="6"/>
  <c r="AL36" i="6" s="1"/>
  <c r="AM5" i="8"/>
  <c r="AL21" i="8"/>
  <c r="AL37" i="8" s="1"/>
  <c r="AL53" i="8" s="1"/>
  <c r="AM4" i="7"/>
  <c r="AL20" i="7"/>
  <c r="AL36" i="7" s="1"/>
  <c r="AL52" i="7" s="1"/>
  <c r="AL68" i="7" s="1"/>
  <c r="AL84" i="7" s="1"/>
  <c r="AL100" i="7" s="1"/>
  <c r="AL116" i="7" s="1"/>
  <c r="AN5" i="8" l="1"/>
  <c r="AN21" i="8" s="1"/>
  <c r="AN37" i="8" s="1"/>
  <c r="AN53" i="8" s="1"/>
  <c r="AM21" i="8"/>
  <c r="AM37" i="8" s="1"/>
  <c r="AM53" i="8" s="1"/>
  <c r="AN4" i="7"/>
  <c r="AN20" i="7" s="1"/>
  <c r="AN36" i="7" s="1"/>
  <c r="AN52" i="7" s="1"/>
  <c r="AN68" i="7" s="1"/>
  <c r="AN84" i="7" s="1"/>
  <c r="AN100" i="7" s="1"/>
  <c r="AN116" i="7" s="1"/>
  <c r="AM20" i="7"/>
  <c r="AM36" i="7" s="1"/>
  <c r="AM52" i="7" s="1"/>
  <c r="AM68" i="7" s="1"/>
  <c r="AM84" i="7" s="1"/>
  <c r="AM100" i="7" s="1"/>
  <c r="AM116" i="7" s="1"/>
  <c r="AN4" i="6"/>
  <c r="AN20" i="6" s="1"/>
  <c r="AN36" i="6" s="1"/>
  <c r="AM20" i="6"/>
  <c r="AM36" i="6" s="1"/>
</calcChain>
</file>

<file path=xl/sharedStrings.xml><?xml version="1.0" encoding="utf-8"?>
<sst xmlns="http://schemas.openxmlformats.org/spreadsheetml/2006/main" count="547" uniqueCount="126">
  <si>
    <t>Classificação ANBIMA</t>
  </si>
  <si>
    <t>FII Renda/Gestão Ativa/Shoppings</t>
  </si>
  <si>
    <t>Custodiante</t>
  </si>
  <si>
    <t>Administrador</t>
  </si>
  <si>
    <t>Parque Shopping Belém</t>
  </si>
  <si>
    <t>Caxias Shopping</t>
  </si>
  <si>
    <t>Shopping Cidade São Paulo</t>
  </si>
  <si>
    <t>1T18</t>
  </si>
  <si>
    <t>ABL Total (m²)</t>
  </si>
  <si>
    <t>Fluxo de Pessoas</t>
  </si>
  <si>
    <t>2T18</t>
  </si>
  <si>
    <t>XP Malls Fundo de Investimento Imobiliário - FII</t>
  </si>
  <si>
    <t>Objetivo</t>
  </si>
  <si>
    <t>BTG Pactual Serviços Financeiros S.A. DTVM</t>
  </si>
  <si>
    <t>Banco BTG Pactual S.A.</t>
  </si>
  <si>
    <t>Gestor</t>
  </si>
  <si>
    <t>XP Vista Asset Management Ltda.</t>
  </si>
  <si>
    <t>Escriturador</t>
  </si>
  <si>
    <t>Auditor Independente</t>
  </si>
  <si>
    <t>Taxa de Administração</t>
  </si>
  <si>
    <t>0,75% a.a.</t>
  </si>
  <si>
    <t>0,95% a.a.</t>
  </si>
  <si>
    <t>0,85% a.a.</t>
  </si>
  <si>
    <t>Valor mínimo mensal: R$ 60.000,00, atualizado anualmente segundo a variação do IPCA</t>
  </si>
  <si>
    <t>Taxa de Performance</t>
  </si>
  <si>
    <t>20% da rentabilidade, já deduzidas todas as taxas e despesas pagas pelo Fundo, que exceder a variação acumulada do IPCA acrescido de 6% ao ano.</t>
  </si>
  <si>
    <t>Mensal, sendo que será distribuído no mínimo 95% do lucro auferido pelo Fundo semestralmente em regime de caixa.</t>
  </si>
  <si>
    <t>Negociação</t>
  </si>
  <si>
    <t>As cotas são negociadas na B3 sob o código XPML11.</t>
  </si>
  <si>
    <t>Ernst Young Auditores Independentes S/S</t>
  </si>
  <si>
    <t>Valor de Mercado do Fundo</t>
  </si>
  <si>
    <t>Até R$500M</t>
  </si>
  <si>
    <t>De R$500M até R$1bi</t>
  </si>
  <si>
    <t>Acima de R$1bi</t>
  </si>
  <si>
    <t>Distribuição de Rendimentos</t>
  </si>
  <si>
    <t>Estado</t>
  </si>
  <si>
    <t>3T18</t>
  </si>
  <si>
    <t>RJ</t>
  </si>
  <si>
    <t>SP</t>
  </si>
  <si>
    <t>PA</t>
  </si>
  <si>
    <t>BA</t>
  </si>
  <si>
    <t>ABL Próprio (m²)</t>
  </si>
  <si>
    <t>Taxa de Ocupação (%)</t>
  </si>
  <si>
    <t>Shopping Cidade Jardim</t>
  </si>
  <si>
    <t>Catarina Fashion Outlet</t>
  </si>
  <si>
    <t>Shopping Bela Vista</t>
  </si>
  <si>
    <t>Shopping Ponta Negra</t>
  </si>
  <si>
    <t>ABL Total Portfolio (m²)</t>
  </si>
  <si>
    <t>AM</t>
  </si>
  <si>
    <t>Participação do Fundo (%)</t>
  </si>
  <si>
    <t>ABL Próprio Total Portfolio (m²)</t>
  </si>
  <si>
    <t>Adm</t>
  </si>
  <si>
    <t>CCP</t>
  </si>
  <si>
    <t>JHSF</t>
  </si>
  <si>
    <t>Inadimplência Líquida (%)</t>
  </si>
  <si>
    <t>SSS (%)</t>
  </si>
  <si>
    <t>SSR (%)</t>
  </si>
  <si>
    <t>NOI Caixa do Portfolio (R$ mil)</t>
  </si>
  <si>
    <t>Receita por Shopping (R$ mil)</t>
  </si>
  <si>
    <t>NOI Caixa por Shopping (R$ mil)</t>
  </si>
  <si>
    <t>Receita de Locação por Shopping (R$ mil)</t>
  </si>
  <si>
    <t>Receita do Portfolio (R$ mil)</t>
  </si>
  <si>
    <t>Receita de Locação do Portfolio (R$ mil)</t>
  </si>
  <si>
    <t>Todos os valores abaixo são apresentados na participação do Fundo em cada empreendimento</t>
  </si>
  <si>
    <t>Vendas Totais (R$ mil) - 100% do shopping</t>
  </si>
  <si>
    <t>Participação Média do Fundo (%)</t>
  </si>
  <si>
    <t>4T18</t>
  </si>
  <si>
    <t>NOI Caixa / m² do Portfolio (R$)</t>
  </si>
  <si>
    <t>Taxa de Ocupação do Portfolio (%)</t>
  </si>
  <si>
    <t>Inadimplência Líquida do Portfolio (%)</t>
  </si>
  <si>
    <t>SSS do Portfolio (%)</t>
  </si>
  <si>
    <t>SSR do Portfolio (%)</t>
  </si>
  <si>
    <t>Tráfego de Veículos do Portfolio</t>
  </si>
  <si>
    <t>Tráfego de Veículos</t>
  </si>
  <si>
    <t>Fluxo de Pessoas do Portfolio</t>
  </si>
  <si>
    <t>Vendas Totais do Portfolio (R$ mil)</t>
  </si>
  <si>
    <t>Obtenção de renda por meio da exploração imobiliária de shopping centers, bem como o ganho de capital, mediante a compra e venda de empreendimentos.</t>
  </si>
  <si>
    <t>Vendas / m² do Portfolio (R$) ponderado pela participação</t>
  </si>
  <si>
    <t>Vendas / m² (R$) média</t>
  </si>
  <si>
    <t>NOI Caixa / m² (R$) médio</t>
  </si>
  <si>
    <t>1T19</t>
  </si>
  <si>
    <t>Média do trimestre</t>
  </si>
  <si>
    <t>2T19</t>
  </si>
  <si>
    <t>Santana Parque Shopping</t>
  </si>
  <si>
    <t>Aliansce Sonae</t>
  </si>
  <si>
    <t>-</t>
  </si>
  <si>
    <t>3T19</t>
  </si>
  <si>
    <t>Plaza Sul Shopping</t>
  </si>
  <si>
    <t>4T19</t>
  </si>
  <si>
    <t>Natal Shopping</t>
  </si>
  <si>
    <t>Ancar Ivanhoé</t>
  </si>
  <si>
    <t>Shopping Downtown</t>
  </si>
  <si>
    <t>RN</t>
  </si>
  <si>
    <t>1T20</t>
  </si>
  <si>
    <t>Internacional Shopping</t>
  </si>
  <si>
    <t>Gazit Brasil</t>
  </si>
  <si>
    <t>2T20</t>
  </si>
  <si>
    <t>Resultado XP Malls</t>
  </si>
  <si>
    <t>Receitas</t>
  </si>
  <si>
    <t>Receita de NOI</t>
  </si>
  <si>
    <t>Receitas FII</t>
  </si>
  <si>
    <t>Receita LCI e Renda Fixa</t>
  </si>
  <si>
    <t>Despesas</t>
  </si>
  <si>
    <t>Despesas Imobiliárias</t>
  </si>
  <si>
    <t>Despesas Operacionais</t>
  </si>
  <si>
    <t>Despesas Financeiras</t>
  </si>
  <si>
    <t>XP Malls FII</t>
  </si>
  <si>
    <t>Dívida Líquida/Valor de Mercado</t>
  </si>
  <si>
    <t>Valor de Mercado/Saldo Devedor</t>
  </si>
  <si>
    <t>Valor de Mercado</t>
  </si>
  <si>
    <t>PL</t>
  </si>
  <si>
    <t>Saldo Devedor (CRI)</t>
  </si>
  <si>
    <t>Caxa Disponível</t>
  </si>
  <si>
    <t>COTAS DE FUNDO IMOBILIÁRIOS</t>
  </si>
  <si>
    <t>Data</t>
  </si>
  <si>
    <t>3T20</t>
  </si>
  <si>
    <t>CONTA CORRENTE</t>
  </si>
  <si>
    <t>FUNDOS DE RENDA FIXA</t>
  </si>
  <si>
    <t>Dívida Líquida/NOI LTM</t>
  </si>
  <si>
    <t>4T20</t>
  </si>
  <si>
    <t>Lucro Imobiliário</t>
  </si>
  <si>
    <t>Distribuição R$ (B)</t>
  </si>
  <si>
    <t>Distribuição Total R$ (A + B)</t>
  </si>
  <si>
    <t>Quantidade de Cotas</t>
  </si>
  <si>
    <t>Distribuição D.P Ofertas R$ (A)</t>
  </si>
  <si>
    <t>Distribuição Total R$ / 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</si>
</sst>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41" formatCode="_-* #,##0_-;\-* #,##0_-;_-* &quot;-&quot;_-;_-@_-"/>
    <numFmt numFmtId="43" formatCode="_-* #,##0.00_-;\-* #,##0.00_-;_-* &quot;-&quot;??_-;_-@_-"/>
    <numFmt numFmtId="164" formatCode="#,##0;\(#,##0\);\-"/>
    <numFmt numFmtId="165" formatCode="0.0%;\(0.0%\);\ \-"/>
    <numFmt numFmtId="166" formatCode="#,##0;\ \(#,##0\);\ \-"/>
    <numFmt numFmtId="167" formatCode="[$-416]mmm\-yy;@"/>
    <numFmt numFmtId="168" formatCode="0.00%;\(0.00%\);\ \-"/>
    <numFmt numFmtId="169" formatCode="0.0%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&quot;R$ &quot;* #,##0.00_);_(&quot;R$ &quot;* \(#,##0.00\);_(&quot;R$ &quot;* &quot;-&quot;??_);_(@_)"/>
    <numFmt numFmtId="173" formatCode="0.00000000"/>
    <numFmt numFmtId="174" formatCode="&quot;$&quot;#,##0\ ;\(&quot;$&quot;#,##0\)"/>
    <numFmt numFmtId="175" formatCode="[Blue]0%_);[Red]\-0%_)"/>
    <numFmt numFmtId="176" formatCode="[Blue]0.0%_);[Red]\-0.0%_)"/>
    <numFmt numFmtId="177" formatCode="[Blue]0.00%_);[Red]\-0.00%_)"/>
    <numFmt numFmtId="178" formatCode="&quot;$&quot;#,##0_);[Red]\-&quot;$&quot;#,##0_)"/>
    <numFmt numFmtId="179" formatCode="#,##0.0_);\(#,##0.0\)"/>
    <numFmt numFmtId="180" formatCode="\C\R&quot;$&quot;#,##0.00_);[Red]\-\C\R&quot;$&quot;#,##0.00_)"/>
    <numFmt numFmtId="181" formatCode="\$#,##0_);\(\$#,##0\)"/>
    <numFmt numFmtId="182" formatCode="[Cyan]d\-ddd"/>
    <numFmt numFmtId="183" formatCode="mmmm\ d\,\ yyyy"/>
    <numFmt numFmtId="184" formatCode="_([$€-2]* #,##0.00_);_([$€-2]* \(#,##0.00\);_([$€-2]* &quot;-&quot;??_)"/>
    <numFmt numFmtId="185" formatCode="#,##0.00&quot;F&quot;_);\(#,##0.00&quot;F&quot;\)"/>
    <numFmt numFmtId="186" formatCode="0\ 000\ 000\ 000"/>
    <numFmt numFmtId="187" formatCode="\$#,##0\ ;\(\$#,##0\)"/>
    <numFmt numFmtId="188" formatCode="_(&quot;N$&quot;* #,##0_);_(&quot;N$&quot;* \(#,##0\);_(&quot;N$&quot;* &quot;-&quot;_);_(@_)"/>
    <numFmt numFmtId="189" formatCode="_(&quot;N$&quot;* #,##0.00_);_(&quot;N$&quot;* \(#,##0.00\);_(&quot;N$&quot;* &quot;-&quot;??_);_(@_)"/>
    <numFmt numFmtId="190" formatCode="0.000000000"/>
    <numFmt numFmtId="191" formatCode="0.0%;\(0.0%\)"/>
    <numFmt numFmtId="192" formatCode="%#,#00"/>
    <numFmt numFmtId="193" formatCode="#.##000"/>
    <numFmt numFmtId="194" formatCode="\R&quot;$&quot;#,##0_);[Red]\-\R&quot;$&quot;#,##0_)"/>
    <numFmt numFmtId="195" formatCode="\R&quot;$&quot;#,##0.00_);[Red]\-\R&quot;$&quot;#,##0.00_)"/>
    <numFmt numFmtId="196" formatCode="#,"/>
    <numFmt numFmtId="197" formatCode="\u\f#,##0_);[Red]\-\u\f#,##0_)"/>
    <numFmt numFmtId="198" formatCode="0.00_)"/>
    <numFmt numFmtId="199" formatCode="_(&quot;kr&quot;\ * #,##0_);_(&quot;kr&quot;\ * \(#,##0\);_(&quot;kr&quot;\ * &quot;-&quot;_);_(@_)"/>
    <numFmt numFmtId="200" formatCode="[Blue][&gt;1000]#,##0;[Red][&lt;1000]#,##0;[Green]#,##0"/>
    <numFmt numFmtId="201" formatCode="#,##0,;\(#,##0,\);\-"/>
    <numFmt numFmtId="202" formatCode="&quot;$&quot;\ #,##0.00_);[Red]\(&quot;$&quot;\ #,##0.00\)"/>
    <numFmt numFmtId="203" formatCode="mmmm\-yy"/>
    <numFmt numFmtId="204" formatCode="#,##0.0000000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0"/>
      <name val="Helvetica"/>
      <family val="2"/>
    </font>
    <font>
      <sz val="10"/>
      <name val="Geneva"/>
      <family val="2"/>
    </font>
    <font>
      <sz val="12"/>
      <name val="Times New Roman"/>
      <family val="1"/>
    </font>
    <font>
      <b/>
      <sz val="10"/>
      <color indexed="8"/>
      <name val="Helv"/>
    </font>
    <font>
      <sz val="8"/>
      <color indexed="12"/>
      <name val="Helv"/>
    </font>
    <font>
      <sz val="10"/>
      <color indexed="17"/>
      <name val="Geneva"/>
      <family val="2"/>
    </font>
    <font>
      <sz val="12"/>
      <name val="Tms Rmn"/>
    </font>
    <font>
      <b/>
      <sz val="12"/>
      <name val="Times New Roman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sz val="18"/>
      <name val="Tms Rmn"/>
    </font>
    <font>
      <sz val="8"/>
      <name val="Palatino"/>
      <family val="1"/>
    </font>
    <font>
      <sz val="10"/>
      <name val="BERNHARD"/>
    </font>
    <font>
      <sz val="10"/>
      <name val="HELV"/>
    </font>
    <font>
      <sz val="10"/>
      <color indexed="15"/>
      <name val="Helv"/>
    </font>
    <font>
      <sz val="7.5"/>
      <color indexed="9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MS Sans Serif"/>
      <family val="2"/>
    </font>
    <font>
      <sz val="7"/>
      <name val="Palatino"/>
      <family val="1"/>
    </font>
    <font>
      <sz val="7.5"/>
      <color indexed="12"/>
      <name val="Arial"/>
      <family val="2"/>
    </font>
    <font>
      <sz val="8"/>
      <name val="Arial"/>
      <family val="2"/>
    </font>
    <font>
      <sz val="6"/>
      <color indexed="16"/>
      <name val="Palatino"/>
      <family val="1"/>
    </font>
    <font>
      <b/>
      <sz val="18"/>
      <name val="Arial"/>
      <family val="2"/>
    </font>
    <font>
      <sz val="18"/>
      <name val="Helvetica-Black"/>
    </font>
    <font>
      <i/>
      <sz val="14"/>
      <name val="Palatino"/>
      <family val="1"/>
    </font>
    <font>
      <sz val="10"/>
      <name val="Courier"/>
      <family val="3"/>
    </font>
    <font>
      <sz val="9"/>
      <color indexed="12"/>
      <name val="Helv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8"/>
      <name val="HELV"/>
    </font>
    <font>
      <u/>
      <sz val="10"/>
      <color indexed="15"/>
      <name val="Geneva"/>
      <family val="2"/>
    </font>
    <font>
      <sz val="10"/>
      <name val="MS Sans Serif"/>
      <family val="2"/>
    </font>
    <font>
      <sz val="10"/>
      <color indexed="20"/>
      <name val="Times New Roman"/>
      <family val="1"/>
    </font>
    <font>
      <sz val="7"/>
      <name val="Small Fonts"/>
      <family val="2"/>
    </font>
    <font>
      <sz val="10"/>
      <name val="Times New Roman"/>
      <family val="1"/>
    </font>
    <font>
      <b/>
      <sz val="11"/>
      <color indexed="16"/>
      <name val="Times New Roman"/>
      <family val="1"/>
    </font>
    <font>
      <sz val="10"/>
      <color indexed="10"/>
      <name val="MS Sans Serif"/>
      <family val="2"/>
    </font>
    <font>
      <sz val="8"/>
      <name val="HELV"/>
    </font>
    <font>
      <sz val="10"/>
      <color indexed="8"/>
      <name val="Arial"/>
      <family val="2"/>
    </font>
    <font>
      <sz val="9"/>
      <name val="Helvetica-Black"/>
    </font>
    <font>
      <sz val="7"/>
      <name val="Arial"/>
      <family val="2"/>
    </font>
    <font>
      <sz val="10"/>
      <color indexed="8"/>
      <name val="Geneva"/>
      <family val="2"/>
    </font>
    <font>
      <sz val="18"/>
      <name val="Helvetica-Black"/>
      <family val="2"/>
    </font>
    <font>
      <sz val="9"/>
      <name val="Helvetica-Black"/>
      <family val="2"/>
    </font>
    <font>
      <sz val="14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0"/>
      <name val="MarkPro"/>
      <family val="2"/>
    </font>
    <font>
      <b/>
      <sz val="9"/>
      <color rgb="FF18191A"/>
      <name val="Neo Sans Std"/>
      <family val="2"/>
    </font>
    <font>
      <b/>
      <sz val="8"/>
      <color rgb="FF18191A"/>
      <name val="Neo Sans Std"/>
      <family val="2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1"/>
      <name val="Neo Sans Std"/>
      <family val="2"/>
    </font>
    <font>
      <b/>
      <sz val="9"/>
      <color theme="1"/>
      <name val="Neo Sans Std"/>
      <family val="2"/>
    </font>
    <font>
      <sz val="8"/>
      <color theme="1"/>
      <name val="Neo Sans Std"/>
      <family val="2"/>
    </font>
    <font>
      <sz val="9"/>
      <color theme="1"/>
      <name val="Neo Sans Std"/>
      <family val="2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 tint="-0.14993743705557422"/>
      </left>
      <right style="hair">
        <color theme="0" tint="-0.14993743705557422"/>
      </right>
      <top/>
      <bottom style="hair">
        <color theme="0" tint="-0.14996795556505021"/>
      </bottom>
      <diagonal/>
    </border>
    <border>
      <left style="hair">
        <color theme="0" tint="-0.14993743705557422"/>
      </left>
      <right style="hair">
        <color theme="0" tint="-0.14993743705557422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14993743705557422"/>
      </left>
      <right style="thin">
        <color theme="0"/>
      </right>
      <top/>
      <bottom/>
      <diagonal/>
    </border>
    <border>
      <left style="hair">
        <color theme="0" tint="-0.14993743705557422"/>
      </left>
      <right style="thin">
        <color theme="0"/>
      </right>
      <top/>
      <bottom style="hair">
        <color theme="0" tint="-0.14996795556505021"/>
      </bottom>
      <diagonal/>
    </border>
    <border>
      <left/>
      <right style="hair">
        <color theme="0" tint="-0.14993743705557422"/>
      </right>
      <top/>
      <bottom/>
      <diagonal/>
    </border>
    <border>
      <left/>
      <right style="hair">
        <color theme="0" tint="-0.14993743705557422"/>
      </right>
      <top/>
      <bottom style="hair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hair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2" tint="-0.24994659260841701"/>
      </top>
      <bottom style="medium">
        <color indexed="64"/>
      </bottom>
      <diagonal/>
    </border>
    <border>
      <left/>
      <right/>
      <top style="medium">
        <color rgb="FF76C6E5"/>
      </top>
      <bottom/>
      <diagonal/>
    </border>
  </borders>
  <cellStyleXfs count="221">
    <xf numFmtId="0" fontId="0" fillId="0" borderId="0"/>
    <xf numFmtId="9" fontId="1" fillId="0" borderId="0" applyFont="0" applyFill="0" applyBorder="0" applyAlignment="0" applyProtection="0"/>
    <xf numFmtId="174" fontId="13" fillId="0" borderId="0" applyFill="0" applyBorder="0" applyAlignment="0"/>
    <xf numFmtId="175" fontId="14" fillId="0" borderId="0"/>
    <xf numFmtId="176" fontId="14" fillId="0" borderId="0"/>
    <xf numFmtId="177" fontId="14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" fontId="16" fillId="0" borderId="17">
      <alignment horizontal="center"/>
    </xf>
    <xf numFmtId="0" fontId="10" fillId="0" borderId="0" applyNumberFormat="0" applyFont="0" applyBorder="0" applyAlignment="0"/>
    <xf numFmtId="0" fontId="17" fillId="0" borderId="18">
      <protection hidden="1"/>
    </xf>
    <xf numFmtId="0" fontId="14" fillId="4" borderId="18" applyNumberFormat="0" applyFont="0" applyBorder="0" applyAlignment="0" applyProtection="0">
      <protection hidden="1"/>
    </xf>
    <xf numFmtId="178" fontId="18" fillId="0" borderId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79" fontId="24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>
      <alignment horizontal="right"/>
    </xf>
    <xf numFmtId="41" fontId="10" fillId="0" borderId="0" applyFont="0" applyFill="0" applyBorder="0" applyAlignment="0" applyProtection="0"/>
    <xf numFmtId="37" fontId="10" fillId="0" borderId="0" applyFill="0" applyBorder="0" applyAlignment="0" applyProtection="0"/>
    <xf numFmtId="0" fontId="26" fillId="0" borderId="0"/>
    <xf numFmtId="0" fontId="27" fillId="0" borderId="0"/>
    <xf numFmtId="37" fontId="10" fillId="0" borderId="0" applyFill="0" applyBorder="0" applyAlignment="0" applyProtection="0"/>
    <xf numFmtId="0" fontId="26" fillId="0" borderId="0"/>
    <xf numFmtId="0" fontId="27" fillId="0" borderId="0"/>
    <xf numFmtId="180" fontId="14" fillId="0" borderId="0"/>
    <xf numFmtId="0" fontId="25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>
      <alignment horizontal="right"/>
    </xf>
    <xf numFmtId="181" fontId="10" fillId="0" borderId="0" applyFill="0" applyBorder="0" applyAlignment="0" applyProtection="0"/>
    <xf numFmtId="182" fontId="28" fillId="0" borderId="0">
      <alignment horizontal="right"/>
    </xf>
    <xf numFmtId="0" fontId="15" fillId="0" borderId="0" applyFont="0" applyFill="0" applyBorder="0" applyAlignment="0" applyProtection="0"/>
    <xf numFmtId="0" fontId="10" fillId="0" borderId="0" applyFont="0" applyFill="0" applyBorder="0" applyAlignment="0" applyProtection="0"/>
    <xf numFmtId="183" fontId="10" fillId="0" borderId="0" applyFill="0" applyBorder="0" applyAlignment="0" applyProtection="0"/>
    <xf numFmtId="0" fontId="25" fillId="0" borderId="0" applyFont="0" applyFill="0" applyBorder="0" applyAlignment="0" applyProtection="0"/>
    <xf numFmtId="183" fontId="10" fillId="0" borderId="0" applyFill="0" applyBorder="0" applyAlignment="0" applyProtection="0"/>
    <xf numFmtId="0" fontId="29" fillId="5" borderId="19" applyNumberFormat="0" applyBorder="0" applyAlignment="0">
      <alignment horizontal="center"/>
      <protection hidden="1"/>
    </xf>
    <xf numFmtId="37" fontId="20" fillId="6" borderId="20" applyNumberFormat="0" applyAlignment="0">
      <alignment horizontal="left"/>
    </xf>
    <xf numFmtId="0" fontId="30" fillId="0" borderId="0">
      <protection locked="0"/>
    </xf>
    <xf numFmtId="0" fontId="25" fillId="0" borderId="21" applyNumberFormat="0" applyFont="0" applyFill="0" applyAlignment="0" applyProtection="0"/>
    <xf numFmtId="0" fontId="31" fillId="0" borderId="0">
      <protection locked="0"/>
    </xf>
    <xf numFmtId="0" fontId="31" fillId="0" borderId="0">
      <protection locked="0"/>
    </xf>
    <xf numFmtId="0" fontId="32" fillId="0" borderId="0" applyNumberFormat="0" applyFill="0" applyBorder="0" applyAlignment="0" applyProtection="0"/>
    <xf numFmtId="184" fontId="10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2" fontId="10" fillId="0" borderId="0" applyFill="0" applyBorder="0" applyAlignment="0" applyProtection="0"/>
    <xf numFmtId="2" fontId="10" fillId="0" borderId="0" applyFont="0" applyFill="0" applyBorder="0" applyAlignment="0" applyProtection="0"/>
    <xf numFmtId="0" fontId="33" fillId="0" borderId="0" applyFill="0" applyBorder="0" applyProtection="0">
      <alignment horizontal="left"/>
    </xf>
    <xf numFmtId="38" fontId="34" fillId="0" borderId="18" applyBorder="0"/>
    <xf numFmtId="2" fontId="10" fillId="0" borderId="0"/>
    <xf numFmtId="38" fontId="35" fillId="7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0" fontId="36" fillId="0" borderId="0" applyProtection="0">
      <alignment horizontal="right"/>
    </xf>
    <xf numFmtId="0" fontId="37" fillId="0" borderId="0" applyNumberFormat="0" applyFill="0" applyBorder="0" applyAlignment="0" applyProtection="0"/>
    <xf numFmtId="0" fontId="38" fillId="0" borderId="0" applyProtection="0">
      <alignment horizontal="left"/>
    </xf>
    <xf numFmtId="0" fontId="39" fillId="0" borderId="0" applyProtection="0">
      <alignment horizontal="left"/>
    </xf>
    <xf numFmtId="0" fontId="40" fillId="0" borderId="0"/>
    <xf numFmtId="1" fontId="41" fillId="0" borderId="0" applyNumberFormat="0" applyFill="0" applyBorder="0" applyAlignment="0" applyProtection="0"/>
    <xf numFmtId="173" fontId="15" fillId="0" borderId="0"/>
    <xf numFmtId="185" fontId="15" fillId="0" borderId="0"/>
    <xf numFmtId="186" fontId="15" fillId="0" borderId="0"/>
    <xf numFmtId="10" fontId="35" fillId="8" borderId="22" applyNumberFormat="0" applyBorder="0" applyAlignment="0" applyProtection="0"/>
    <xf numFmtId="38" fontId="42" fillId="0" borderId="0"/>
    <xf numFmtId="38" fontId="43" fillId="0" borderId="0"/>
    <xf numFmtId="38" fontId="44" fillId="0" borderId="0"/>
    <xf numFmtId="38" fontId="45" fillId="0" borderId="0"/>
    <xf numFmtId="0" fontId="46" fillId="0" borderId="0"/>
    <xf numFmtId="0" fontId="46" fillId="0" borderId="0"/>
    <xf numFmtId="0" fontId="47" fillId="0" borderId="18">
      <alignment horizontal="left"/>
      <protection locked="0"/>
    </xf>
    <xf numFmtId="17" fontId="48" fillId="0" borderId="0">
      <alignment horizontal="center"/>
    </xf>
    <xf numFmtId="41" fontId="10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50" fillId="0" borderId="0" applyBorder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0" fillId="0" borderId="0">
      <protection locked="0"/>
    </xf>
    <xf numFmtId="0" fontId="25" fillId="0" borderId="0" applyFont="0" applyFill="0" applyBorder="0" applyAlignment="0" applyProtection="0">
      <alignment horizontal="right"/>
    </xf>
    <xf numFmtId="37" fontId="51" fillId="0" borderId="0"/>
    <xf numFmtId="0" fontId="10" fillId="0" borderId="0"/>
    <xf numFmtId="173" fontId="15" fillId="0" borderId="0"/>
    <xf numFmtId="185" fontId="15" fillId="0" borderId="0"/>
    <xf numFmtId="186" fontId="15" fillId="0" borderId="0"/>
    <xf numFmtId="190" fontId="15" fillId="0" borderId="0">
      <alignment horizontal="righ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/>
    <xf numFmtId="0" fontId="14" fillId="0" borderId="0">
      <alignment horizontal="right"/>
    </xf>
    <xf numFmtId="0" fontId="14" fillId="0" borderId="0">
      <alignment horizontal="right"/>
    </xf>
    <xf numFmtId="0" fontId="53" fillId="9" borderId="23"/>
    <xf numFmtId="10" fontId="10" fillId="0" borderId="0" applyFont="0" applyFill="0" applyBorder="0" applyAlignment="0" applyProtection="0"/>
    <xf numFmtId="191" fontId="24" fillId="0" borderId="0" applyFont="0" applyFill="0" applyBorder="0" applyAlignment="0" applyProtection="0"/>
    <xf numFmtId="169" fontId="10" fillId="0" borderId="0" applyFont="0" applyFill="0" applyBorder="0" applyAlignment="0" applyProtection="0"/>
    <xf numFmtId="192" fontId="30" fillId="0" borderId="0">
      <protection locked="0"/>
    </xf>
    <xf numFmtId="193" fontId="30" fillId="0" borderId="0">
      <protection locked="0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0" fillId="0" borderId="0">
      <protection locked="0"/>
    </xf>
    <xf numFmtId="3" fontId="10" fillId="0" borderId="0" applyFont="0" applyFill="0" applyBorder="0" applyAlignment="0" applyProtection="0"/>
    <xf numFmtId="194" fontId="14" fillId="0" borderId="0"/>
    <xf numFmtId="195" fontId="14" fillId="0" borderId="0"/>
    <xf numFmtId="0" fontId="54" fillId="0" borderId="18" applyNumberFormat="0" applyFill="0" applyBorder="0" applyAlignment="0" applyProtection="0">
      <protection hidden="1"/>
    </xf>
    <xf numFmtId="38" fontId="55" fillId="0" borderId="0"/>
    <xf numFmtId="4" fontId="56" fillId="10" borderId="24" applyNumberFormat="0" applyProtection="0">
      <alignment horizontal="left" vertical="center" indent="1"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0" fillId="0" borderId="0"/>
    <xf numFmtId="0" fontId="57" fillId="0" borderId="0" applyFill="0" applyBorder="0" applyProtection="0">
      <alignment horizontal="left"/>
    </xf>
    <xf numFmtId="37" fontId="58" fillId="0" borderId="25" applyFill="0" applyBorder="0" applyAlignment="0">
      <alignment horizontal="left"/>
    </xf>
    <xf numFmtId="196" fontId="31" fillId="0" borderId="22">
      <protection locked="0"/>
    </xf>
    <xf numFmtId="196" fontId="31" fillId="0" borderId="0">
      <protection locked="0"/>
    </xf>
    <xf numFmtId="0" fontId="55" fillId="4" borderId="18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59" fillId="0" borderId="0"/>
    <xf numFmtId="197" fontId="59" fillId="0" borderId="0">
      <alignment horizontal="right"/>
    </xf>
    <xf numFmtId="198" fontId="52" fillId="0" borderId="0" applyFont="0" applyFill="0" applyBorder="0" applyAlignment="0" applyProtection="0"/>
    <xf numFmtId="199" fontId="10" fillId="0" borderId="0" applyFont="0" applyFill="0" applyBorder="0" applyAlignment="0" applyProtection="0"/>
    <xf numFmtId="198" fontId="52" fillId="0" borderId="0" applyFont="0" applyFill="0" applyBorder="0" applyAlignment="0" applyProtection="0"/>
    <xf numFmtId="200" fontId="14" fillId="0" borderId="0"/>
    <xf numFmtId="3" fontId="10" fillId="0" borderId="0" applyFont="0" applyFill="0" applyBorder="0" applyAlignment="0" applyProtection="0"/>
    <xf numFmtId="0" fontId="1" fillId="0" borderId="0"/>
    <xf numFmtId="0" fontId="60" fillId="0" borderId="0" applyProtection="0">
      <alignment horizontal="left"/>
    </xf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61" fillId="0" borderId="0" applyFill="0" applyBorder="0" applyProtection="0">
      <alignment horizontal="left"/>
    </xf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202" fontId="62" fillId="0" borderId="0" applyFont="0" applyFill="0" applyBorder="0" applyAlignment="0" applyProtection="0"/>
    <xf numFmtId="172" fontId="63" fillId="0" borderId="0" applyFont="0" applyFill="0" applyBorder="0" applyAlignment="0" applyProtection="0"/>
    <xf numFmtId="203" fontId="64" fillId="0" borderId="0" applyFill="0" applyBorder="0" applyAlignment="0" applyProtection="0"/>
    <xf numFmtId="203" fontId="64" fillId="0" borderId="0" applyFill="0" applyBorder="0" applyAlignment="0" applyProtection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0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2" fillId="0" borderId="0"/>
    <xf numFmtId="0" fontId="9" fillId="0" borderId="0"/>
    <xf numFmtId="0" fontId="10" fillId="0" borderId="0"/>
    <xf numFmtId="0" fontId="10" fillId="0" borderId="0"/>
    <xf numFmtId="0" fontId="5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ill="0" applyBorder="0" applyAlignment="0" applyProtection="0"/>
    <xf numFmtId="40" fontId="12" fillId="0" borderId="0" applyFont="0" applyFill="0" applyBorder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65" fontId="0" fillId="0" borderId="3" xfId="1" applyNumberFormat="1" applyFont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vertical="center"/>
    </xf>
    <xf numFmtId="166" fontId="0" fillId="0" borderId="3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168" fontId="0" fillId="0" borderId="3" xfId="1" applyNumberFormat="1" applyFont="1" applyBorder="1" applyAlignment="1">
      <alignment horizontal="center" vertical="center"/>
    </xf>
    <xf numFmtId="168" fontId="0" fillId="0" borderId="4" xfId="0" applyNumberFormat="1" applyFont="1" applyBorder="1" applyAlignment="1">
      <alignment horizontal="center" vertical="center"/>
    </xf>
    <xf numFmtId="168" fontId="0" fillId="0" borderId="4" xfId="1" applyNumberFormat="1" applyFont="1" applyBorder="1" applyAlignment="1">
      <alignment horizontal="center" vertical="center"/>
    </xf>
    <xf numFmtId="168" fontId="0" fillId="0" borderId="4" xfId="1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167" fontId="3" fillId="2" borderId="6" xfId="0" applyNumberFormat="1" applyFont="1" applyFill="1" applyBorder="1" applyAlignment="1">
      <alignment horizontal="center" vertical="center"/>
    </xf>
    <xf numFmtId="3" fontId="0" fillId="0" borderId="3" xfId="1" applyNumberFormat="1" applyFont="1" applyBorder="1" applyAlignment="1">
      <alignment horizontal="center" vertical="center"/>
    </xf>
    <xf numFmtId="3" fontId="0" fillId="0" borderId="4" xfId="1" applyNumberFormat="1" applyFont="1" applyBorder="1" applyAlignment="1">
      <alignment horizontal="center" vertical="center"/>
    </xf>
    <xf numFmtId="0" fontId="6" fillId="0" borderId="0" xfId="0" applyFont="1"/>
    <xf numFmtId="169" fontId="4" fillId="3" borderId="6" xfId="1" applyNumberFormat="1" applyFont="1" applyFill="1" applyBorder="1" applyAlignment="1">
      <alignment horizontal="center" vertical="center"/>
    </xf>
    <xf numFmtId="10" fontId="4" fillId="3" borderId="6" xfId="1" applyNumberFormat="1" applyFont="1" applyFill="1" applyBorder="1" applyAlignment="1">
      <alignment horizontal="center" vertical="center"/>
    </xf>
    <xf numFmtId="169" fontId="4" fillId="3" borderId="7" xfId="1" applyNumberFormat="1" applyFont="1" applyFill="1" applyBorder="1" applyAlignment="1">
      <alignment horizontal="center" vertical="center"/>
    </xf>
    <xf numFmtId="169" fontId="0" fillId="0" borderId="0" xfId="1" applyNumberFormat="1" applyFont="1" applyAlignment="1">
      <alignment vertical="center"/>
    </xf>
    <xf numFmtId="3" fontId="4" fillId="3" borderId="6" xfId="1" applyNumberFormat="1" applyFont="1" applyFill="1" applyBorder="1" applyAlignment="1">
      <alignment horizontal="center" vertical="center"/>
    </xf>
    <xf numFmtId="3" fontId="4" fillId="3" borderId="7" xfId="1" applyNumberFormat="1" applyFont="1" applyFill="1" applyBorder="1" applyAlignment="1">
      <alignment horizontal="center" vertical="center"/>
    </xf>
    <xf numFmtId="3" fontId="0" fillId="0" borderId="0" xfId="1" applyNumberFormat="1" applyFont="1" applyAlignment="1">
      <alignment vertical="center"/>
    </xf>
    <xf numFmtId="169" fontId="0" fillId="0" borderId="4" xfId="1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169" fontId="0" fillId="0" borderId="3" xfId="1" applyNumberFormat="1" applyFont="1" applyBorder="1" applyAlignment="1">
      <alignment horizontal="center" vertical="center"/>
    </xf>
    <xf numFmtId="165" fontId="0" fillId="0" borderId="3" xfId="1" applyNumberFormat="1" applyFont="1" applyFill="1" applyBorder="1" applyAlignment="1">
      <alignment horizontal="center" vertical="center"/>
    </xf>
    <xf numFmtId="167" fontId="3" fillId="2" borderId="6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Alignment="1">
      <alignment horizontal="center" vertical="center"/>
    </xf>
    <xf numFmtId="4" fontId="0" fillId="0" borderId="0" xfId="0" applyNumberFormat="1" applyFont="1" applyAlignment="1">
      <alignment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7" fontId="3" fillId="2" borderId="6" xfId="0" applyNumberFormat="1" applyFont="1" applyFill="1" applyBorder="1" applyAlignment="1">
      <alignment horizontal="center" vertical="center"/>
    </xf>
    <xf numFmtId="167" fontId="3" fillId="2" borderId="6" xfId="0" applyNumberFormat="1" applyFont="1" applyFill="1" applyBorder="1" applyAlignment="1">
      <alignment horizontal="center" vertical="center"/>
    </xf>
    <xf numFmtId="167" fontId="3" fillId="2" borderId="6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9" fontId="4" fillId="3" borderId="0" xfId="1" applyNumberFormat="1" applyFont="1" applyFill="1" applyBorder="1" applyAlignment="1">
      <alignment horizontal="center" vertical="center"/>
    </xf>
    <xf numFmtId="3" fontId="4" fillId="3" borderId="0" xfId="1" applyNumberFormat="1" applyFont="1" applyFill="1" applyBorder="1" applyAlignment="1">
      <alignment horizontal="center" vertical="center"/>
    </xf>
    <xf numFmtId="201" fontId="66" fillId="0" borderId="0" xfId="0" applyNumberFormat="1" applyFont="1" applyFill="1" applyBorder="1" applyAlignment="1">
      <alignment horizontal="center" vertical="center"/>
    </xf>
    <xf numFmtId="168" fontId="0" fillId="0" borderId="3" xfId="1" applyNumberFormat="1" applyFont="1" applyFill="1" applyBorder="1" applyAlignment="1">
      <alignment horizontal="center" vertical="center"/>
    </xf>
    <xf numFmtId="167" fontId="3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7" fontId="3" fillId="2" borderId="6" xfId="0" applyNumberFormat="1" applyFont="1" applyFill="1" applyBorder="1" applyAlignment="1">
      <alignment horizontal="center" vertical="center"/>
    </xf>
    <xf numFmtId="167" fontId="3" fillId="2" borderId="6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8" fontId="0" fillId="0" borderId="0" xfId="1" applyNumberFormat="1" applyFont="1" applyFill="1" applyBorder="1" applyAlignment="1">
      <alignment horizontal="center" vertical="center"/>
    </xf>
    <xf numFmtId="168" fontId="0" fillId="0" borderId="0" xfId="1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3" fontId="0" fillId="0" borderId="0" xfId="1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69" fontId="0" fillId="0" borderId="0" xfId="1" applyNumberFormat="1" applyFont="1" applyBorder="1" applyAlignment="1">
      <alignment horizontal="center" vertical="center"/>
    </xf>
    <xf numFmtId="167" fontId="3" fillId="2" borderId="6" xfId="0" applyNumberFormat="1" applyFont="1" applyFill="1" applyBorder="1" applyAlignment="1">
      <alignment horizontal="center" vertical="center"/>
    </xf>
    <xf numFmtId="0" fontId="67" fillId="11" borderId="27" xfId="0" applyFont="1" applyFill="1" applyBorder="1" applyAlignment="1">
      <alignment vertical="center"/>
    </xf>
    <xf numFmtId="3" fontId="67" fillId="11" borderId="27" xfId="0" applyNumberFormat="1" applyFont="1" applyFill="1" applyBorder="1" applyAlignment="1">
      <alignment vertical="center"/>
    </xf>
    <xf numFmtId="0" fontId="68" fillId="11" borderId="27" xfId="0" applyFont="1" applyFill="1" applyBorder="1" applyAlignment="1">
      <alignment horizontal="left" vertical="center" indent="1"/>
    </xf>
    <xf numFmtId="3" fontId="68" fillId="11" borderId="27" xfId="0" applyNumberFormat="1" applyFont="1" applyFill="1" applyBorder="1" applyAlignment="1">
      <alignment vertical="center"/>
    </xf>
    <xf numFmtId="0" fontId="68" fillId="11" borderId="28" xfId="0" applyFont="1" applyFill="1" applyBorder="1" applyAlignment="1">
      <alignment horizontal="left" vertical="center" indent="1"/>
    </xf>
    <xf numFmtId="3" fontId="68" fillId="11" borderId="28" xfId="0" applyNumberFormat="1" applyFont="1" applyFill="1" applyBorder="1" applyAlignment="1">
      <alignment vertical="center"/>
    </xf>
    <xf numFmtId="4" fontId="67" fillId="11" borderId="27" xfId="0" applyNumberFormat="1" applyFont="1" applyFill="1" applyBorder="1" applyAlignment="1">
      <alignment vertical="center"/>
    </xf>
    <xf numFmtId="0" fontId="68" fillId="11" borderId="29" xfId="0" applyFont="1" applyFill="1" applyBorder="1" applyAlignment="1">
      <alignment horizontal="left" vertical="center" indent="1"/>
    </xf>
    <xf numFmtId="3" fontId="68" fillId="11" borderId="29" xfId="0" applyNumberFormat="1" applyFont="1" applyFill="1" applyBorder="1" applyAlignment="1">
      <alignment vertical="center"/>
    </xf>
    <xf numFmtId="167" fontId="69" fillId="2" borderId="6" xfId="0" applyNumberFormat="1" applyFont="1" applyFill="1" applyBorder="1" applyAlignment="1">
      <alignment horizontal="center" vertical="center"/>
    </xf>
    <xf numFmtId="167" fontId="3" fillId="2" borderId="6" xfId="0" applyNumberFormat="1" applyFont="1" applyFill="1" applyBorder="1" applyAlignment="1">
      <alignment horizontal="left" vertical="center"/>
    </xf>
    <xf numFmtId="164" fontId="70" fillId="3" borderId="7" xfId="0" applyNumberFormat="1" applyFont="1" applyFill="1" applyBorder="1" applyAlignment="1">
      <alignment horizontal="right" vertical="center"/>
    </xf>
    <xf numFmtId="4" fontId="9" fillId="0" borderId="0" xfId="219" applyNumberFormat="1" applyFont="1" applyAlignment="1">
      <alignment horizontal="center"/>
    </xf>
    <xf numFmtId="0" fontId="9" fillId="0" borderId="0" xfId="0" applyFont="1"/>
    <xf numFmtId="14" fontId="72" fillId="0" borderId="0" xfId="0" applyNumberFormat="1" applyFont="1" applyAlignment="1">
      <alignment horizontal="left"/>
    </xf>
    <xf numFmtId="14" fontId="74" fillId="0" borderId="0" xfId="0" applyNumberFormat="1" applyFont="1" applyAlignment="1">
      <alignment horizontal="left"/>
    </xf>
    <xf numFmtId="0" fontId="74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4" fillId="0" borderId="0" xfId="0" applyFont="1" applyBorder="1" applyAlignment="1">
      <alignment horizontal="left"/>
    </xf>
    <xf numFmtId="0" fontId="74" fillId="0" borderId="30" xfId="0" applyFont="1" applyBorder="1" applyAlignment="1">
      <alignment horizontal="left"/>
    </xf>
    <xf numFmtId="3" fontId="73" fillId="0" borderId="30" xfId="0" applyNumberFormat="1" applyFont="1" applyBorder="1" applyAlignment="1">
      <alignment horizontal="right" vertical="center"/>
    </xf>
    <xf numFmtId="3" fontId="73" fillId="0" borderId="0" xfId="0" applyNumberFormat="1" applyFont="1" applyBorder="1" applyAlignment="1">
      <alignment horizontal="right" vertical="center"/>
    </xf>
    <xf numFmtId="3" fontId="71" fillId="0" borderId="0" xfId="0" applyNumberFormat="1" applyFont="1" applyAlignment="1">
      <alignment horizontal="right" vertical="center"/>
    </xf>
    <xf numFmtId="3" fontId="73" fillId="0" borderId="0" xfId="0" applyNumberFormat="1" applyFont="1" applyAlignment="1">
      <alignment horizontal="right" vertical="center"/>
    </xf>
    <xf numFmtId="10" fontId="0" fillId="0" borderId="0" xfId="0" applyNumberFormat="1" applyFont="1" applyAlignment="1">
      <alignment vertical="center"/>
    </xf>
    <xf numFmtId="167" fontId="3" fillId="2" borderId="6" xfId="0" applyNumberFormat="1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0" fontId="75" fillId="12" borderId="0" xfId="0" applyFont="1" applyFill="1" applyBorder="1" applyAlignment="1">
      <alignment horizontal="right" vertical="center"/>
    </xf>
    <xf numFmtId="3" fontId="68" fillId="12" borderId="0" xfId="0" applyNumberFormat="1" applyFont="1" applyFill="1" applyBorder="1" applyAlignment="1">
      <alignment vertical="center"/>
    </xf>
    <xf numFmtId="204" fontId="68" fillId="12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7" fontId="3" fillId="2" borderId="6" xfId="0" applyNumberFormat="1" applyFont="1" applyFill="1" applyBorder="1" applyAlignment="1">
      <alignment horizontal="center" vertical="center"/>
    </xf>
    <xf numFmtId="167" fontId="3" fillId="2" borderId="16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21">
    <cellStyle name="$K" xfId="2" xr:uid="{00000000-0005-0000-0000-000000000000}"/>
    <cellStyle name="%" xfId="3" xr:uid="{00000000-0005-0000-0000-000001000000}"/>
    <cellStyle name="%.0" xfId="4" xr:uid="{00000000-0005-0000-0000-000002000000}"/>
    <cellStyle name="%.00" xfId="5" xr:uid="{00000000-0005-0000-0000-000003000000}"/>
    <cellStyle name="£ BP" xfId="6" xr:uid="{00000000-0005-0000-0000-000004000000}"/>
    <cellStyle name="¥ JY" xfId="7" xr:uid="{00000000-0005-0000-0000-000005000000}"/>
    <cellStyle name="1º dia" xfId="8" xr:uid="{00000000-0005-0000-0000-000006000000}"/>
    <cellStyle name="apolo" xfId="9" xr:uid="{00000000-0005-0000-0000-000007000000}"/>
    <cellStyle name="Array" xfId="10" xr:uid="{00000000-0005-0000-0000-000008000000}"/>
    <cellStyle name="Array Enter" xfId="11" xr:uid="{00000000-0005-0000-0000-000009000000}"/>
    <cellStyle name="bla" xfId="12" xr:uid="{00000000-0005-0000-0000-00000A000000}"/>
    <cellStyle name="Body" xfId="13" xr:uid="{00000000-0005-0000-0000-00000B000000}"/>
    <cellStyle name="Bold/Border" xfId="14" xr:uid="{00000000-0005-0000-0000-00000C000000}"/>
    <cellStyle name="Bullet" xfId="15" xr:uid="{00000000-0005-0000-0000-00000D000000}"/>
    <cellStyle name="Cabeçalho 1" xfId="16" xr:uid="{00000000-0005-0000-0000-00000E000000}"/>
    <cellStyle name="Cabeçalho 2" xfId="17" xr:uid="{00000000-0005-0000-0000-00000F000000}"/>
    <cellStyle name="Collegamento ipertestuale" xfId="18" xr:uid="{00000000-0005-0000-0000-000010000000}"/>
    <cellStyle name="Comma (0.0)" xfId="19" xr:uid="{00000000-0005-0000-0000-000011000000}"/>
    <cellStyle name="Comma 0" xfId="20" xr:uid="{00000000-0005-0000-0000-000012000000}"/>
    <cellStyle name="Comma 2" xfId="21" xr:uid="{00000000-0005-0000-0000-000013000000}"/>
    <cellStyle name="Comma 3 2" xfId="147" xr:uid="{00000000-0005-0000-0000-000014000000}"/>
    <cellStyle name="Comma_N - Contas a pagar 31.12.2006" xfId="22" xr:uid="{00000000-0005-0000-0000-000015000000}"/>
    <cellStyle name="Comma0" xfId="23" xr:uid="{00000000-0005-0000-0000-000016000000}"/>
    <cellStyle name="Comma0 - Modelo1" xfId="24" xr:uid="{00000000-0005-0000-0000-000017000000}"/>
    <cellStyle name="Comma0 - Style1" xfId="25" xr:uid="{00000000-0005-0000-0000-000018000000}"/>
    <cellStyle name="Comma0_Consolidação As If MAR2009_SEM LEBLON" xfId="26" xr:uid="{00000000-0005-0000-0000-000019000000}"/>
    <cellStyle name="Comma1 - Modelo2" xfId="27" xr:uid="{00000000-0005-0000-0000-00001A000000}"/>
    <cellStyle name="Comma1 - Style2" xfId="28" xr:uid="{00000000-0005-0000-0000-00001B000000}"/>
    <cellStyle name="CR$,00" xfId="29" xr:uid="{00000000-0005-0000-0000-00001C000000}"/>
    <cellStyle name="Currency 0" xfId="30" xr:uid="{00000000-0005-0000-0000-00001D000000}"/>
    <cellStyle name="Currency 2" xfId="31" xr:uid="{00000000-0005-0000-0000-00001E000000}"/>
    <cellStyle name="Currency0" xfId="32" xr:uid="{00000000-0005-0000-0000-00001F000000}"/>
    <cellStyle name="d.semana" xfId="33" xr:uid="{00000000-0005-0000-0000-000020000000}"/>
    <cellStyle name="Dash" xfId="34" xr:uid="{00000000-0005-0000-0000-000021000000}"/>
    <cellStyle name="Data" xfId="35" xr:uid="{00000000-0005-0000-0000-000022000000}"/>
    <cellStyle name="Date" xfId="36" xr:uid="{00000000-0005-0000-0000-000023000000}"/>
    <cellStyle name="Date Aligned" xfId="37" xr:uid="{00000000-0005-0000-0000-000024000000}"/>
    <cellStyle name="Date_Consolidação As If MAR2009_SEM LEBLON" xfId="38" xr:uid="{00000000-0005-0000-0000-000025000000}"/>
    <cellStyle name="DESCRIÇÃO" xfId="39" xr:uid="{00000000-0005-0000-0000-000026000000}"/>
    <cellStyle name="Design" xfId="40" xr:uid="{00000000-0005-0000-0000-000027000000}"/>
    <cellStyle name="Dia" xfId="41" xr:uid="{00000000-0005-0000-0000-000028000000}"/>
    <cellStyle name="Dotted Line" xfId="42" xr:uid="{00000000-0005-0000-0000-000029000000}"/>
    <cellStyle name="Encabez1" xfId="43" xr:uid="{00000000-0005-0000-0000-00002A000000}"/>
    <cellStyle name="Encabez2" xfId="44" xr:uid="{00000000-0005-0000-0000-00002B000000}"/>
    <cellStyle name="Estilo 1" xfId="45" xr:uid="{00000000-0005-0000-0000-00002C000000}"/>
    <cellStyle name="Euro" xfId="46" xr:uid="{00000000-0005-0000-0000-00002D000000}"/>
    <cellStyle name="F2" xfId="47" xr:uid="{00000000-0005-0000-0000-00002E000000}"/>
    <cellStyle name="F3" xfId="48" xr:uid="{00000000-0005-0000-0000-00002F000000}"/>
    <cellStyle name="F4" xfId="49" xr:uid="{00000000-0005-0000-0000-000030000000}"/>
    <cellStyle name="F5" xfId="50" xr:uid="{00000000-0005-0000-0000-000031000000}"/>
    <cellStyle name="F6" xfId="51" xr:uid="{00000000-0005-0000-0000-000032000000}"/>
    <cellStyle name="F7" xfId="52" xr:uid="{00000000-0005-0000-0000-000033000000}"/>
    <cellStyle name="F8" xfId="53" xr:uid="{00000000-0005-0000-0000-000034000000}"/>
    <cellStyle name="Fijo" xfId="54" xr:uid="{00000000-0005-0000-0000-000035000000}"/>
    <cellStyle name="Financiero" xfId="55" xr:uid="{00000000-0005-0000-0000-000036000000}"/>
    <cellStyle name="Fixed" xfId="56" xr:uid="{00000000-0005-0000-0000-000037000000}"/>
    <cellStyle name="Fixo" xfId="57" xr:uid="{00000000-0005-0000-0000-000038000000}"/>
    <cellStyle name="Footnote" xfId="58" xr:uid="{00000000-0005-0000-0000-000039000000}"/>
    <cellStyle name="FORMULAS" xfId="59" xr:uid="{00000000-0005-0000-0000-00003A000000}"/>
    <cellStyle name="Geral" xfId="60" xr:uid="{00000000-0005-0000-0000-00003B000000}"/>
    <cellStyle name="Grey" xfId="61" xr:uid="{00000000-0005-0000-0000-00003C000000}"/>
    <cellStyle name="Hard Percent" xfId="62" xr:uid="{00000000-0005-0000-0000-00003D000000}"/>
    <cellStyle name="Header" xfId="63" xr:uid="{00000000-0005-0000-0000-00003E000000}"/>
    <cellStyle name="Heading 1" xfId="64" xr:uid="{00000000-0005-0000-0000-00003F000000}"/>
    <cellStyle name="Heading 2" xfId="65" xr:uid="{00000000-0005-0000-0000-000040000000}"/>
    <cellStyle name="Heading 2 2" xfId="142" xr:uid="{00000000-0005-0000-0000-000041000000}"/>
    <cellStyle name="Heading 3" xfId="66" xr:uid="{00000000-0005-0000-0000-000042000000}"/>
    <cellStyle name="Indefinido" xfId="67" xr:uid="{00000000-0005-0000-0000-000043000000}"/>
    <cellStyle name="Input" xfId="68" xr:uid="{00000000-0005-0000-0000-000044000000}"/>
    <cellStyle name="Input (%)" xfId="69" xr:uid="{00000000-0005-0000-0000-000045000000}"/>
    <cellStyle name="Input (£m)" xfId="70" xr:uid="{00000000-0005-0000-0000-000046000000}"/>
    <cellStyle name="Input (No)" xfId="71" xr:uid="{00000000-0005-0000-0000-000047000000}"/>
    <cellStyle name="Input [yellow]" xfId="72" xr:uid="{00000000-0005-0000-0000-000048000000}"/>
    <cellStyle name="KPMG Heading 1" xfId="73" xr:uid="{00000000-0005-0000-0000-000049000000}"/>
    <cellStyle name="KPMG Heading 2" xfId="74" xr:uid="{00000000-0005-0000-0000-00004A000000}"/>
    <cellStyle name="KPMG Heading 3" xfId="75" xr:uid="{00000000-0005-0000-0000-00004B000000}"/>
    <cellStyle name="KPMG Heading 4" xfId="76" xr:uid="{00000000-0005-0000-0000-00004C000000}"/>
    <cellStyle name="KPMG Normal" xfId="77" xr:uid="{00000000-0005-0000-0000-00004D000000}"/>
    <cellStyle name="KPMG Normal Text" xfId="78" xr:uid="{00000000-0005-0000-0000-00004E000000}"/>
    <cellStyle name="MacroCode" xfId="79" xr:uid="{00000000-0005-0000-0000-00004F000000}"/>
    <cellStyle name="mês" xfId="80" xr:uid="{00000000-0005-0000-0000-000050000000}"/>
    <cellStyle name="Migliaia (0)_Copia di (TOTOUTST 1)" xfId="81" xr:uid="{00000000-0005-0000-0000-000051000000}"/>
    <cellStyle name="Migliaia_Capital Expenditures" xfId="82" xr:uid="{00000000-0005-0000-0000-000052000000}"/>
    <cellStyle name="Mike" xfId="83" xr:uid="{00000000-0005-0000-0000-000053000000}"/>
    <cellStyle name="Millares [0]_10 AVERIAS MASIVAS + ANT" xfId="84" xr:uid="{00000000-0005-0000-0000-000054000000}"/>
    <cellStyle name="Millares_10 AVERIAS MASIVAS + ANT" xfId="85" xr:uid="{00000000-0005-0000-0000-000055000000}"/>
    <cellStyle name="Milliers [0]_Feuil1" xfId="86" xr:uid="{00000000-0005-0000-0000-000056000000}"/>
    <cellStyle name="Milliers_Feuil1" xfId="87" xr:uid="{00000000-0005-0000-0000-000057000000}"/>
    <cellStyle name="Moeda 2" xfId="88" xr:uid="{00000000-0005-0000-0000-000058000000}"/>
    <cellStyle name="Moeda 3" xfId="148" xr:uid="{00000000-0005-0000-0000-000059000000}"/>
    <cellStyle name="Moeda 3 2" xfId="149" xr:uid="{00000000-0005-0000-0000-00005A000000}"/>
    <cellStyle name="Moeda 4" xfId="150" xr:uid="{00000000-0005-0000-0000-00005B000000}"/>
    <cellStyle name="Moeda 5" xfId="151" xr:uid="{00000000-0005-0000-0000-00005C000000}"/>
    <cellStyle name="Moeda 6" xfId="152" xr:uid="{00000000-0005-0000-0000-00005D000000}"/>
    <cellStyle name="Moeda 7" xfId="153" xr:uid="{00000000-0005-0000-0000-00005E000000}"/>
    <cellStyle name="Moeda0" xfId="89" xr:uid="{00000000-0005-0000-0000-00005F000000}"/>
    <cellStyle name="Moneda [0]_0499EJEG" xfId="90" xr:uid="{00000000-0005-0000-0000-000060000000}"/>
    <cellStyle name="Moneda_0499EJEG" xfId="91" xr:uid="{00000000-0005-0000-0000-000061000000}"/>
    <cellStyle name="Monétaire [0]_Feuil1" xfId="92" xr:uid="{00000000-0005-0000-0000-000062000000}"/>
    <cellStyle name="Monétaire_Feuil1" xfId="93" xr:uid="{00000000-0005-0000-0000-000063000000}"/>
    <cellStyle name="Monetario" xfId="94" xr:uid="{00000000-0005-0000-0000-000064000000}"/>
    <cellStyle name="Multiple" xfId="95" xr:uid="{00000000-0005-0000-0000-000065000000}"/>
    <cellStyle name="no dec" xfId="96" xr:uid="{00000000-0005-0000-0000-000066000000}"/>
    <cellStyle name="Normal" xfId="0" builtinId="0"/>
    <cellStyle name="Normal - Style1" xfId="97" xr:uid="{00000000-0005-0000-0000-000068000000}"/>
    <cellStyle name="Normal (%)" xfId="98" xr:uid="{00000000-0005-0000-0000-000069000000}"/>
    <cellStyle name="Normal (£m)" xfId="99" xr:uid="{00000000-0005-0000-0000-00006A000000}"/>
    <cellStyle name="Normal (No)" xfId="100" xr:uid="{00000000-0005-0000-0000-00006B000000}"/>
    <cellStyle name="Normal (x)" xfId="101" xr:uid="{00000000-0005-0000-0000-00006C000000}"/>
    <cellStyle name="Normal 10" xfId="154" xr:uid="{00000000-0005-0000-0000-00006D000000}"/>
    <cellStyle name="Normal 10 2" xfId="155" xr:uid="{00000000-0005-0000-0000-00006E000000}"/>
    <cellStyle name="Normal 11" xfId="141" xr:uid="{00000000-0005-0000-0000-00006F000000}"/>
    <cellStyle name="Normal 18" xfId="156" xr:uid="{00000000-0005-0000-0000-000070000000}"/>
    <cellStyle name="Normal 2" xfId="102" xr:uid="{00000000-0005-0000-0000-000071000000}"/>
    <cellStyle name="Normal 2 10" xfId="157" xr:uid="{00000000-0005-0000-0000-000072000000}"/>
    <cellStyle name="Normal 2 2" xfId="158" xr:uid="{00000000-0005-0000-0000-000073000000}"/>
    <cellStyle name="Normal 2 2 10" xfId="159" xr:uid="{00000000-0005-0000-0000-000074000000}"/>
    <cellStyle name="Normal 2 2 2" xfId="160" xr:uid="{00000000-0005-0000-0000-000075000000}"/>
    <cellStyle name="Normal 2 2 3" xfId="161" xr:uid="{00000000-0005-0000-0000-000076000000}"/>
    <cellStyle name="Normal 2 2 4" xfId="162" xr:uid="{00000000-0005-0000-0000-000077000000}"/>
    <cellStyle name="Normal 2 2 5" xfId="163" xr:uid="{00000000-0005-0000-0000-000078000000}"/>
    <cellStyle name="Normal 2 2 6" xfId="164" xr:uid="{00000000-0005-0000-0000-000079000000}"/>
    <cellStyle name="Normal 2 2 7" xfId="165" xr:uid="{00000000-0005-0000-0000-00007A000000}"/>
    <cellStyle name="Normal 2 2 8" xfId="166" xr:uid="{00000000-0005-0000-0000-00007B000000}"/>
    <cellStyle name="Normal 2 2 9" xfId="167" xr:uid="{00000000-0005-0000-0000-00007C000000}"/>
    <cellStyle name="Normal 2 3" xfId="168" xr:uid="{00000000-0005-0000-0000-00007D000000}"/>
    <cellStyle name="Normal 2 4" xfId="169" xr:uid="{00000000-0005-0000-0000-00007E000000}"/>
    <cellStyle name="Normal 2 5" xfId="170" xr:uid="{00000000-0005-0000-0000-00007F000000}"/>
    <cellStyle name="Normal 2 6" xfId="171" xr:uid="{00000000-0005-0000-0000-000080000000}"/>
    <cellStyle name="Normal 2 7" xfId="172" xr:uid="{00000000-0005-0000-0000-000081000000}"/>
    <cellStyle name="Normal 2 8" xfId="173" xr:uid="{00000000-0005-0000-0000-000082000000}"/>
    <cellStyle name="Normal 2 9" xfId="174" xr:uid="{00000000-0005-0000-0000-000083000000}"/>
    <cellStyle name="Normal 3" xfId="103" xr:uid="{00000000-0005-0000-0000-000084000000}"/>
    <cellStyle name="Normal 3 2" xfId="144" xr:uid="{00000000-0005-0000-0000-000085000000}"/>
    <cellStyle name="Normal 4" xfId="175" xr:uid="{00000000-0005-0000-0000-000086000000}"/>
    <cellStyle name="Normal 5" xfId="176" xr:uid="{00000000-0005-0000-0000-000087000000}"/>
    <cellStyle name="Normal 6" xfId="177" xr:uid="{00000000-0005-0000-0000-000088000000}"/>
    <cellStyle name="Normal 62" xfId="178" xr:uid="{00000000-0005-0000-0000-000089000000}"/>
    <cellStyle name="Normal 7" xfId="179" xr:uid="{00000000-0005-0000-0000-00008A000000}"/>
    <cellStyle name="Normal 7 2" xfId="180" xr:uid="{00000000-0005-0000-0000-00008B000000}"/>
    <cellStyle name="Normal 8" xfId="181" xr:uid="{00000000-0005-0000-0000-00008C000000}"/>
    <cellStyle name="Normal 9" xfId="182" xr:uid="{00000000-0005-0000-0000-00008D000000}"/>
    <cellStyle name="Normale_ cellular Costs" xfId="104" xr:uid="{00000000-0005-0000-0000-00008E000000}"/>
    <cellStyle name="otn" xfId="105" xr:uid="{00000000-0005-0000-0000-00008F000000}"/>
    <cellStyle name="otn.0" xfId="106" xr:uid="{00000000-0005-0000-0000-000090000000}"/>
    <cellStyle name="Output Line Items" xfId="107" xr:uid="{00000000-0005-0000-0000-000091000000}"/>
    <cellStyle name="Percent [2]" xfId="108" xr:uid="{00000000-0005-0000-0000-000092000000}"/>
    <cellStyle name="Percent 0.0%" xfId="109" xr:uid="{00000000-0005-0000-0000-000093000000}"/>
    <cellStyle name="Percent 2" xfId="183" xr:uid="{00000000-0005-0000-0000-000094000000}"/>
    <cellStyle name="Percent_N - Contas a pagar 31.12.2006" xfId="110" xr:uid="{00000000-0005-0000-0000-000095000000}"/>
    <cellStyle name="Percentual" xfId="111" xr:uid="{00000000-0005-0000-0000-000096000000}"/>
    <cellStyle name="Ponto" xfId="112" xr:uid="{00000000-0005-0000-0000-000097000000}"/>
    <cellStyle name="Porcentagem" xfId="1" builtinId="5"/>
    <cellStyle name="Porcentagem 12" xfId="184" xr:uid="{00000000-0005-0000-0000-000099000000}"/>
    <cellStyle name="Porcentagem 2" xfId="113" xr:uid="{00000000-0005-0000-0000-00009A000000}"/>
    <cellStyle name="Porcentagem 2 2" xfId="114" xr:uid="{00000000-0005-0000-0000-00009B000000}"/>
    <cellStyle name="Porcentagem 3" xfId="185" xr:uid="{00000000-0005-0000-0000-00009C000000}"/>
    <cellStyle name="Porcentagem 3 2" xfId="186" xr:uid="{00000000-0005-0000-0000-00009D000000}"/>
    <cellStyle name="Porcentagem 4" xfId="187" xr:uid="{00000000-0005-0000-0000-00009E000000}"/>
    <cellStyle name="Porcentagem 5" xfId="188" xr:uid="{00000000-0005-0000-0000-00009F000000}"/>
    <cellStyle name="Porcentagem 6" xfId="189" xr:uid="{00000000-0005-0000-0000-0000A0000000}"/>
    <cellStyle name="Porcentagem 7" xfId="190" xr:uid="{00000000-0005-0000-0000-0000A1000000}"/>
    <cellStyle name="Porcentaje" xfId="115" xr:uid="{00000000-0005-0000-0000-0000A2000000}"/>
    <cellStyle name="Punto0" xfId="116" xr:uid="{00000000-0005-0000-0000-0000A3000000}"/>
    <cellStyle name="R$" xfId="117" xr:uid="{00000000-0005-0000-0000-0000A4000000}"/>
    <cellStyle name="R$,00" xfId="118" xr:uid="{00000000-0005-0000-0000-0000A5000000}"/>
    <cellStyle name="Red Text" xfId="119" xr:uid="{00000000-0005-0000-0000-0000A6000000}"/>
    <cellStyle name="RM" xfId="120" xr:uid="{00000000-0005-0000-0000-0000A7000000}"/>
    <cellStyle name="SAPBEXstdItem" xfId="121" xr:uid="{00000000-0005-0000-0000-0000A8000000}"/>
    <cellStyle name="Separador de eilhares [0]" xfId="122" xr:uid="{00000000-0005-0000-0000-0000A9000000}"/>
    <cellStyle name="Separador de milhares 2" xfId="123" xr:uid="{00000000-0005-0000-0000-0000AA000000}"/>
    <cellStyle name="Separador de milhares 2 10" xfId="191" xr:uid="{00000000-0005-0000-0000-0000AB000000}"/>
    <cellStyle name="Separador de milhares 2 2" xfId="192" xr:uid="{00000000-0005-0000-0000-0000AC000000}"/>
    <cellStyle name="Separador de milhares 2 2 2" xfId="193" xr:uid="{00000000-0005-0000-0000-0000AD000000}"/>
    <cellStyle name="Separador de milhares 2 2 3" xfId="194" xr:uid="{00000000-0005-0000-0000-0000AE000000}"/>
    <cellStyle name="Separador de milhares 2 2 4" xfId="195" xr:uid="{00000000-0005-0000-0000-0000AF000000}"/>
    <cellStyle name="Separador de milhares 2 2 5" xfId="196" xr:uid="{00000000-0005-0000-0000-0000B0000000}"/>
    <cellStyle name="Separador de milhares 2 2 6" xfId="197" xr:uid="{00000000-0005-0000-0000-0000B1000000}"/>
    <cellStyle name="Separador de milhares 2 2 7" xfId="198" xr:uid="{00000000-0005-0000-0000-0000B2000000}"/>
    <cellStyle name="Separador de milhares 2 2 8" xfId="199" xr:uid="{00000000-0005-0000-0000-0000B3000000}"/>
    <cellStyle name="Separador de milhares 2 2 9" xfId="200" xr:uid="{00000000-0005-0000-0000-0000B4000000}"/>
    <cellStyle name="Separador de milhares 2 3" xfId="201" xr:uid="{00000000-0005-0000-0000-0000B5000000}"/>
    <cellStyle name="Separador de milhares 2 4" xfId="202" xr:uid="{00000000-0005-0000-0000-0000B6000000}"/>
    <cellStyle name="Separador de milhares 2 5" xfId="203" xr:uid="{00000000-0005-0000-0000-0000B7000000}"/>
    <cellStyle name="Separador de milhares 2 6" xfId="204" xr:uid="{00000000-0005-0000-0000-0000B8000000}"/>
    <cellStyle name="Separador de milhares 2 7" xfId="205" xr:uid="{00000000-0005-0000-0000-0000B9000000}"/>
    <cellStyle name="Separador de milhares 2 8" xfId="206" xr:uid="{00000000-0005-0000-0000-0000BA000000}"/>
    <cellStyle name="Separador de milhares 2 9" xfId="207" xr:uid="{00000000-0005-0000-0000-0000BB000000}"/>
    <cellStyle name="Separador de milhares 3" xfId="124" xr:uid="{00000000-0005-0000-0000-0000BC000000}"/>
    <cellStyle name="Separador de milhares 3 2" xfId="145" xr:uid="{00000000-0005-0000-0000-0000BD000000}"/>
    <cellStyle name="Separador de milhares 4" xfId="208" xr:uid="{00000000-0005-0000-0000-0000BE000000}"/>
    <cellStyle name="Separador de milhares 4 2" xfId="209" xr:uid="{00000000-0005-0000-0000-0000BF000000}"/>
    <cellStyle name="Separador de milhares 5" xfId="210" xr:uid="{00000000-0005-0000-0000-0000C0000000}"/>
    <cellStyle name="Separador de milhares 6" xfId="211" xr:uid="{00000000-0005-0000-0000-0000C1000000}"/>
    <cellStyle name="Separador de milhares 7" xfId="212" xr:uid="{00000000-0005-0000-0000-0000C2000000}"/>
    <cellStyle name="Separador de milhares 8" xfId="213" xr:uid="{00000000-0005-0000-0000-0000C3000000}"/>
    <cellStyle name="Standaard_Map3" xfId="125" xr:uid="{00000000-0005-0000-0000-0000C4000000}"/>
    <cellStyle name="Standard_Aging1408-0014" xfId="126" xr:uid="{00000000-0005-0000-0000-0000C5000000}"/>
    <cellStyle name="Table Title" xfId="127" xr:uid="{00000000-0005-0000-0000-0000C6000000}"/>
    <cellStyle name="Table Title 2" xfId="146" xr:uid="{00000000-0005-0000-0000-0000C7000000}"/>
    <cellStyle name="Test" xfId="128" xr:uid="{00000000-0005-0000-0000-0000C8000000}"/>
    <cellStyle name="Título 1 1" xfId="214" xr:uid="{00000000-0005-0000-0000-0000C9000000}"/>
    <cellStyle name="Título 1 1 1" xfId="215" xr:uid="{00000000-0005-0000-0000-0000CA000000}"/>
    <cellStyle name="Titulo1" xfId="129" xr:uid="{00000000-0005-0000-0000-0000CB000000}"/>
    <cellStyle name="Titulo2" xfId="130" xr:uid="{00000000-0005-0000-0000-0000CC000000}"/>
    <cellStyle name="TopGrey" xfId="131" xr:uid="{00000000-0005-0000-0000-0000CD000000}"/>
    <cellStyle name="Tusenskille [0]_P&amp;L+BAL" xfId="132" xr:uid="{00000000-0005-0000-0000-0000CE000000}"/>
    <cellStyle name="Tusenskille_P&amp;L+BAL" xfId="133" xr:uid="{00000000-0005-0000-0000-0000CF000000}"/>
    <cellStyle name="U$" xfId="134" xr:uid="{00000000-0005-0000-0000-0000D0000000}"/>
    <cellStyle name="ufir" xfId="135" xr:uid="{00000000-0005-0000-0000-0000D1000000}"/>
    <cellStyle name="Valuta (0)_ cellular Costs" xfId="136" xr:uid="{00000000-0005-0000-0000-0000D2000000}"/>
    <cellStyle name="Valuta [0]_P&amp;L+BAL" xfId="137" xr:uid="{00000000-0005-0000-0000-0000D3000000}"/>
    <cellStyle name="Valuta_ cellular Costs" xfId="138" xr:uid="{00000000-0005-0000-0000-0000D4000000}"/>
    <cellStyle name="variando" xfId="139" xr:uid="{00000000-0005-0000-0000-0000D5000000}"/>
    <cellStyle name="Vírgula" xfId="219" builtinId="3"/>
    <cellStyle name="Vírgula 2" xfId="216" xr:uid="{00000000-0005-0000-0000-0000D7000000}"/>
    <cellStyle name="Vírgula 3" xfId="143" xr:uid="{00000000-0005-0000-0000-0000D8000000}"/>
    <cellStyle name="Vírgula 4" xfId="217" xr:uid="{00000000-0005-0000-0000-0000D9000000}"/>
    <cellStyle name="Vírgula 5" xfId="218" xr:uid="{00000000-0005-0000-0000-0000DA000000}"/>
    <cellStyle name="Vírgula 6" xfId="220" xr:uid="{00000000-0005-0000-0000-0000DB000000}"/>
    <cellStyle name="Vírgula0" xfId="140" xr:uid="{00000000-0005-0000-0000-0000D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182033</xdr:colOff>
      <xdr:row>0</xdr:row>
      <xdr:rowOff>132292</xdr:rowOff>
    </xdr:from>
    <xdr:to>
      <xdr:col>6</xdr:col>
      <xdr:colOff>591608</xdr:colOff>
      <xdr:row>3</xdr:row>
      <xdr:rowOff>160867</xdr:rowOff>
    </xdr:to>
    <xdr:pic>
      <xdr:nvPicPr>
        <xdr:cNvPr id="5" name="Imagem 8">
          <a:extLst>
            <a:ext uri="{FF2B5EF4-FFF2-40B4-BE49-F238E27FC236}">
              <a16:creationId xmlns:a16="http://schemas.microsoft.com/office/drawing/2014/main" id="{AF842FA4-54B7-4531-99DD-974222FB6B6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33" y="132292"/>
          <a:ext cx="367982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178595</xdr:colOff>
      <xdr:row>0</xdr:row>
      <xdr:rowOff>130969</xdr:rowOff>
    </xdr:from>
    <xdr:to>
      <xdr:col>3</xdr:col>
      <xdr:colOff>536576</xdr:colOff>
      <xdr:row>1</xdr:row>
      <xdr:rowOff>16669</xdr:rowOff>
    </xdr:to>
    <xdr:pic>
      <xdr:nvPicPr>
        <xdr:cNvPr id="4" name="Imagem 8">
          <a:extLst>
            <a:ext uri="{FF2B5EF4-FFF2-40B4-BE49-F238E27FC236}">
              <a16:creationId xmlns:a16="http://schemas.microsoft.com/office/drawing/2014/main" id="{0FF7E675-10B7-41B8-8D0A-62A1DEE2C6C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5" y="130969"/>
          <a:ext cx="367982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178595</xdr:colOff>
      <xdr:row>0</xdr:row>
      <xdr:rowOff>130969</xdr:rowOff>
    </xdr:from>
    <xdr:to>
      <xdr:col>3</xdr:col>
      <xdr:colOff>536576</xdr:colOff>
      <xdr:row>1</xdr:row>
      <xdr:rowOff>16669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id="{520E7361-8E1E-4C5D-8B44-E0EF06D5DE6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5" y="130969"/>
          <a:ext cx="3672681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178595</xdr:colOff>
      <xdr:row>0</xdr:row>
      <xdr:rowOff>130969</xdr:rowOff>
    </xdr:from>
    <xdr:to>
      <xdr:col>3</xdr:col>
      <xdr:colOff>536576</xdr:colOff>
      <xdr:row>1</xdr:row>
      <xdr:rowOff>16669</xdr:rowOff>
    </xdr:to>
    <xdr:pic>
      <xdr:nvPicPr>
        <xdr:cNvPr id="2" name="Imagem 8">
          <a:extLst>
            <a:ext uri="{FF2B5EF4-FFF2-40B4-BE49-F238E27FC236}">
              <a16:creationId xmlns:a16="http://schemas.microsoft.com/office/drawing/2014/main" id="{5A385FA7-25C4-4C14-B768-A98371C63FE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5" y="130969"/>
          <a:ext cx="3672681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5104584c60bbff9/XP%20Malls/KPIs/XPML11_base_no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seu\gestao\XPGE\Fundos\Fundos%20Imobili&#225;rios\Fundos%20Atuais\Fundos%20de%20Tijolo\XP%20Malls%20XPML11\An&#225;lises%20e%20Gest&#227;o\Modelagem%20Fundo\XPML11_Junho.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iados"/>
      <sheetName val="Graficos"/>
      <sheetName val="Geral_Graf"/>
      <sheetName val="Carteira"/>
      <sheetName val="CarteiraDiária"/>
      <sheetName val="Rendimentos"/>
      <sheetName val="Rentabilidade"/>
      <sheetName val="Bloomberg"/>
      <sheetName val="Benchmark"/>
      <sheetName val="BBG"/>
      <sheetName val="Geral"/>
      <sheetName val="Evolução ABL Própria"/>
      <sheetName val="Gráfico NOI"/>
      <sheetName val="Planilha1"/>
      <sheetName val="sens. cota mercado"/>
    </sheetNames>
    <sheetDataSet>
      <sheetData sheetId="0" refreshError="1"/>
      <sheetData sheetId="1">
        <row r="8">
          <cell r="H8" t="str">
            <v>Imóveis</v>
          </cell>
          <cell r="J8">
            <v>0.90670578132570823</v>
          </cell>
        </row>
        <row r="9">
          <cell r="H9" t="str">
            <v>CRI Conversível</v>
          </cell>
          <cell r="J9">
            <v>5.1815969826040587E-2</v>
          </cell>
        </row>
        <row r="10">
          <cell r="H10" t="str">
            <v>Renda Fixa e outras aplicações de caixa</v>
          </cell>
          <cell r="J10">
            <v>2.8403490340428078E-2</v>
          </cell>
        </row>
        <row r="11">
          <cell r="H11" t="str">
            <v>FII</v>
          </cell>
          <cell r="J11">
            <v>1.307475850782319E-2</v>
          </cell>
        </row>
      </sheetData>
      <sheetData sheetId="2">
        <row r="89">
          <cell r="J89" t="str">
            <v>Catarina Fashion Outlet</v>
          </cell>
          <cell r="K89">
            <v>14761.362136999996</v>
          </cell>
        </row>
        <row r="90">
          <cell r="J90" t="str">
            <v>Internacional Shopping</v>
          </cell>
        </row>
        <row r="91">
          <cell r="J91" t="str">
            <v>Shopping Ponta Negra</v>
          </cell>
        </row>
        <row r="92">
          <cell r="J92" t="str">
            <v>Shopping Bela Vista</v>
          </cell>
        </row>
        <row r="93">
          <cell r="J93" t="str">
            <v>Natal Shopping</v>
          </cell>
        </row>
        <row r="94">
          <cell r="J94" t="str">
            <v>Caxias Shopping</v>
          </cell>
        </row>
        <row r="95">
          <cell r="J95" t="str">
            <v>Downtown</v>
          </cell>
        </row>
        <row r="96">
          <cell r="J96" t="str">
            <v>Parque Shopping Belém</v>
          </cell>
        </row>
        <row r="97">
          <cell r="J97" t="str">
            <v>Shopping Cidade Jardim</v>
          </cell>
        </row>
        <row r="98">
          <cell r="J98" t="str">
            <v>Santana Parque Shopping</v>
          </cell>
        </row>
        <row r="99">
          <cell r="J99" t="str">
            <v>Plaza Sul Shopping</v>
          </cell>
        </row>
        <row r="100">
          <cell r="J100" t="str">
            <v>Shopping Cidade São Paulo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9">
          <cell r="J109" t="str">
            <v>JHSF Malls</v>
          </cell>
          <cell r="K109">
            <v>47291.741919999993</v>
          </cell>
        </row>
        <row r="110">
          <cell r="J110" t="str">
            <v>Gazit Brasil</v>
          </cell>
        </row>
        <row r="111">
          <cell r="J111" t="str">
            <v>Ancar Ivanhoe</v>
          </cell>
        </row>
        <row r="112">
          <cell r="J112" t="str">
            <v>Aliansce Sonae</v>
          </cell>
        </row>
        <row r="113">
          <cell r="J113" t="str">
            <v>CCP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0</v>
          </cell>
        </row>
        <row r="125">
          <cell r="J125">
            <v>0</v>
          </cell>
        </row>
        <row r="129">
          <cell r="J129" t="str">
            <v>Sudeste</v>
          </cell>
          <cell r="K129">
            <v>62712.216653999989</v>
          </cell>
        </row>
        <row r="130">
          <cell r="J130" t="str">
            <v>Norte</v>
          </cell>
        </row>
        <row r="131">
          <cell r="J131" t="str">
            <v>Nordeste</v>
          </cell>
        </row>
        <row r="132">
          <cell r="J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J14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">
          <cell r="C1">
            <v>44012</v>
          </cell>
        </row>
        <row r="5">
          <cell r="M5">
            <v>43097</v>
          </cell>
          <cell r="N5">
            <v>100.16</v>
          </cell>
          <cell r="O5">
            <v>96.078341994266921</v>
          </cell>
          <cell r="P5">
            <v>648989</v>
          </cell>
          <cell r="AB5">
            <v>43098</v>
          </cell>
          <cell r="AC5">
            <v>100.16</v>
          </cell>
          <cell r="AE5">
            <v>100.16</v>
          </cell>
          <cell r="AF5">
            <v>100</v>
          </cell>
          <cell r="AG5">
            <v>100</v>
          </cell>
        </row>
        <row r="6">
          <cell r="M6">
            <v>43128</v>
          </cell>
          <cell r="AB6">
            <v>43131</v>
          </cell>
          <cell r="AF6">
            <v>100.07681743901082</v>
          </cell>
          <cell r="AG6">
            <v>102.33602875112308</v>
          </cell>
        </row>
        <row r="7">
          <cell r="M7">
            <v>43159</v>
          </cell>
          <cell r="AB7">
            <v>43159</v>
          </cell>
          <cell r="AF7">
            <v>101.32415150905159</v>
          </cell>
          <cell r="AG7">
            <v>103.81850853548967</v>
          </cell>
        </row>
        <row r="8">
          <cell r="M8">
            <v>43187</v>
          </cell>
          <cell r="AB8">
            <v>43188</v>
          </cell>
          <cell r="AF8">
            <v>104.70094419329538</v>
          </cell>
          <cell r="AG8">
            <v>105.9299191374663</v>
          </cell>
        </row>
        <row r="9">
          <cell r="M9">
            <v>43218</v>
          </cell>
          <cell r="AB9">
            <v>43220</v>
          </cell>
          <cell r="AF9">
            <v>105.93529604836314</v>
          </cell>
          <cell r="AG9">
            <v>104.98652291105121</v>
          </cell>
        </row>
        <row r="10">
          <cell r="M10">
            <v>43248</v>
          </cell>
          <cell r="AB10">
            <v>43250</v>
          </cell>
          <cell r="AF10">
            <v>114.07286675262556</v>
          </cell>
          <cell r="AG10">
            <v>99.460916442048514</v>
          </cell>
        </row>
        <row r="11">
          <cell r="M11">
            <v>43279</v>
          </cell>
          <cell r="AB11">
            <v>43280</v>
          </cell>
          <cell r="AF11">
            <v>110.41778315691295</v>
          </cell>
          <cell r="AG11">
            <v>95.462713387241692</v>
          </cell>
        </row>
        <row r="12">
          <cell r="M12">
            <v>43309</v>
          </cell>
          <cell r="AB12">
            <v>43312</v>
          </cell>
          <cell r="AF12">
            <v>112.1903905852736</v>
          </cell>
          <cell r="AG12">
            <v>96.7654986522911</v>
          </cell>
        </row>
        <row r="13">
          <cell r="M13">
            <v>43340</v>
          </cell>
          <cell r="AB13">
            <v>43343</v>
          </cell>
          <cell r="AF13">
            <v>116.41198829343331</v>
          </cell>
          <cell r="AG13">
            <v>96.091644204851747</v>
          </cell>
        </row>
        <row r="14">
          <cell r="M14">
            <v>43371</v>
          </cell>
          <cell r="AB14">
            <v>43371</v>
          </cell>
          <cell r="AF14">
            <v>117.6249461633433</v>
          </cell>
          <cell r="AG14">
            <v>95.91194968553458</v>
          </cell>
        </row>
        <row r="15">
          <cell r="M15">
            <v>43401</v>
          </cell>
          <cell r="AB15">
            <v>43404</v>
          </cell>
          <cell r="AF15">
            <v>121.03910272906128</v>
          </cell>
          <cell r="AG15">
            <v>100.71877807726864</v>
          </cell>
        </row>
        <row r="16">
          <cell r="M16">
            <v>43432</v>
          </cell>
          <cell r="AB16">
            <v>43434</v>
          </cell>
          <cell r="AF16">
            <v>123.63886469377876</v>
          </cell>
          <cell r="AG16">
            <v>103.32434860736745</v>
          </cell>
        </row>
        <row r="17">
          <cell r="M17">
            <v>43462</v>
          </cell>
          <cell r="AB17">
            <v>43465</v>
          </cell>
          <cell r="AF17">
            <v>126.37748312887607</v>
          </cell>
          <cell r="AG17">
            <v>105.66037735849054</v>
          </cell>
        </row>
        <row r="18">
          <cell r="M18">
            <v>43493</v>
          </cell>
          <cell r="AB18">
            <v>43496</v>
          </cell>
          <cell r="AF18">
            <v>128.20690111893879</v>
          </cell>
          <cell r="AG18">
            <v>108.26594788858937</v>
          </cell>
        </row>
        <row r="19">
          <cell r="M19">
            <v>43524</v>
          </cell>
          <cell r="AB19">
            <v>43524</v>
          </cell>
          <cell r="AF19">
            <v>125.61473286403071</v>
          </cell>
          <cell r="AG19">
            <v>109.38903863432162</v>
          </cell>
        </row>
        <row r="20">
          <cell r="M20">
            <v>43552</v>
          </cell>
          <cell r="AB20">
            <v>43553</v>
          </cell>
          <cell r="AF20">
            <v>127.20957272434894</v>
          </cell>
          <cell r="AG20">
            <v>111.54537286612755</v>
          </cell>
        </row>
        <row r="21">
          <cell r="M21">
            <v>43583</v>
          </cell>
          <cell r="AB21">
            <v>43585</v>
          </cell>
          <cell r="AF21">
            <v>124.37827363211503</v>
          </cell>
          <cell r="AG21">
            <v>112.66846361185982</v>
          </cell>
        </row>
        <row r="22">
          <cell r="M22">
            <v>43613</v>
          </cell>
          <cell r="AB22">
            <v>43616</v>
          </cell>
          <cell r="AF22">
            <v>126.52381770763921</v>
          </cell>
          <cell r="AG22">
            <v>114.69002695417788</v>
          </cell>
        </row>
        <row r="23">
          <cell r="M23">
            <v>43644</v>
          </cell>
          <cell r="AB23">
            <v>43644</v>
          </cell>
          <cell r="AF23">
            <v>120.70489933401414</v>
          </cell>
          <cell r="AG23">
            <v>117.96945193171607</v>
          </cell>
        </row>
        <row r="24">
          <cell r="M24">
            <v>43674</v>
          </cell>
          <cell r="AB24">
            <v>43677</v>
          </cell>
          <cell r="AF24">
            <v>116.37085418107539</v>
          </cell>
          <cell r="AG24">
            <v>119.49685534591194</v>
          </cell>
        </row>
        <row r="25">
          <cell r="M25">
            <v>43705</v>
          </cell>
          <cell r="AB25">
            <v>43707</v>
          </cell>
          <cell r="AF25">
            <v>118.25060053037845</v>
          </cell>
          <cell r="AG25">
            <v>119.36208445642407</v>
          </cell>
        </row>
        <row r="26">
          <cell r="M26">
            <v>43736</v>
          </cell>
          <cell r="AB26">
            <v>43738</v>
          </cell>
          <cell r="AF26">
            <v>115.21711661992315</v>
          </cell>
          <cell r="AG26">
            <v>120.57502246181491</v>
          </cell>
        </row>
        <row r="27">
          <cell r="M27">
            <v>43766</v>
          </cell>
          <cell r="AB27">
            <v>43769</v>
          </cell>
          <cell r="AF27">
            <v>116.74738321357648</v>
          </cell>
          <cell r="AG27">
            <v>125.42677448337825</v>
          </cell>
        </row>
        <row r="28">
          <cell r="M28">
            <v>43797</v>
          </cell>
          <cell r="AB28">
            <v>43798</v>
          </cell>
          <cell r="AF28">
            <v>114.77219084183153</v>
          </cell>
          <cell r="AG28">
            <v>129.69451931716083</v>
          </cell>
        </row>
        <row r="29">
          <cell r="M29">
            <v>43827</v>
          </cell>
          <cell r="AB29">
            <v>43830</v>
          </cell>
          <cell r="AF29">
            <v>112.15099930827849</v>
          </cell>
          <cell r="AG29">
            <v>143.66576819407007</v>
          </cell>
        </row>
        <row r="30">
          <cell r="M30">
            <v>43858</v>
          </cell>
          <cell r="AB30">
            <v>43861</v>
          </cell>
          <cell r="AF30">
            <v>113.41561932439321</v>
          </cell>
          <cell r="AG30">
            <v>138.23000898472594</v>
          </cell>
        </row>
        <row r="31">
          <cell r="M31">
            <v>43889</v>
          </cell>
          <cell r="AB31">
            <v>43889</v>
          </cell>
          <cell r="AF31">
            <v>111.33655131355059</v>
          </cell>
          <cell r="AG31">
            <v>133.15363881401615</v>
          </cell>
        </row>
        <row r="32">
          <cell r="M32">
            <v>43918</v>
          </cell>
          <cell r="AB32">
            <v>43921</v>
          </cell>
          <cell r="AF32">
            <v>114.71775440708598</v>
          </cell>
          <cell r="AG32">
            <v>112.03953279424975</v>
          </cell>
        </row>
        <row r="33">
          <cell r="M33">
            <v>43949</v>
          </cell>
          <cell r="AB33">
            <v>43951</v>
          </cell>
          <cell r="AF33">
            <v>117.67374511644483</v>
          </cell>
          <cell r="AG33">
            <v>116.98113207547166</v>
          </cell>
        </row>
        <row r="34">
          <cell r="M34">
            <v>43979</v>
          </cell>
          <cell r="AB34">
            <v>43980</v>
          </cell>
          <cell r="AF34"/>
          <cell r="AG34"/>
        </row>
        <row r="35">
          <cell r="M35">
            <v>44010</v>
          </cell>
          <cell r="AB35">
            <v>44012</v>
          </cell>
          <cell r="AF35">
            <v>0</v>
          </cell>
          <cell r="AG35">
            <v>126.05570530098829</v>
          </cell>
        </row>
        <row r="36">
          <cell r="M36"/>
          <cell r="AB36"/>
          <cell r="AF36"/>
          <cell r="AG36"/>
        </row>
        <row r="37">
          <cell r="M37"/>
          <cell r="AB37"/>
          <cell r="AF37"/>
          <cell r="AG37"/>
        </row>
        <row r="38">
          <cell r="M38"/>
          <cell r="AB38"/>
          <cell r="AF38"/>
          <cell r="AG38"/>
        </row>
        <row r="39">
          <cell r="M39"/>
          <cell r="AB39"/>
          <cell r="AF39"/>
          <cell r="AG39"/>
        </row>
        <row r="40">
          <cell r="M40"/>
          <cell r="AB40"/>
          <cell r="AF40"/>
          <cell r="AG40"/>
        </row>
        <row r="41">
          <cell r="M41"/>
          <cell r="AB41"/>
          <cell r="AF41"/>
          <cell r="AG41"/>
        </row>
        <row r="42">
          <cell r="M42"/>
          <cell r="AB42"/>
          <cell r="AF42"/>
          <cell r="AG42"/>
        </row>
        <row r="43">
          <cell r="M43"/>
          <cell r="AB43"/>
          <cell r="AF43"/>
          <cell r="AG43"/>
        </row>
        <row r="44">
          <cell r="M44"/>
          <cell r="AB44"/>
          <cell r="AF44"/>
          <cell r="AG44"/>
        </row>
        <row r="45">
          <cell r="M45"/>
          <cell r="AB45"/>
          <cell r="AF45"/>
          <cell r="AG45"/>
        </row>
        <row r="46">
          <cell r="M46"/>
          <cell r="AB46"/>
          <cell r="AF46"/>
          <cell r="AG46"/>
        </row>
        <row r="47">
          <cell r="M47"/>
          <cell r="AB47"/>
          <cell r="AF47"/>
          <cell r="AG47"/>
        </row>
        <row r="48">
          <cell r="M48"/>
          <cell r="AB48"/>
          <cell r="AF48"/>
          <cell r="AG48"/>
        </row>
        <row r="49">
          <cell r="M49"/>
          <cell r="AB49"/>
          <cell r="AF49"/>
          <cell r="AG49"/>
        </row>
        <row r="50">
          <cell r="M50"/>
          <cell r="AB50"/>
          <cell r="AF50"/>
          <cell r="AG50"/>
        </row>
        <row r="51">
          <cell r="M51"/>
          <cell r="AB51"/>
          <cell r="AF51"/>
          <cell r="AG51"/>
        </row>
        <row r="52">
          <cell r="M52"/>
          <cell r="AB52"/>
          <cell r="AF52"/>
          <cell r="AG52"/>
        </row>
        <row r="53">
          <cell r="M53"/>
          <cell r="AB53"/>
          <cell r="AF53"/>
          <cell r="AG53"/>
        </row>
        <row r="54">
          <cell r="M54"/>
          <cell r="AB54"/>
          <cell r="AF54"/>
          <cell r="AG54"/>
        </row>
        <row r="55">
          <cell r="M55"/>
          <cell r="AB55"/>
          <cell r="AF55"/>
          <cell r="AG55"/>
        </row>
        <row r="56">
          <cell r="M56"/>
          <cell r="AB56"/>
          <cell r="AF56"/>
          <cell r="AG56"/>
        </row>
        <row r="57">
          <cell r="M57"/>
          <cell r="AB57"/>
          <cell r="AF57"/>
          <cell r="AG57"/>
        </row>
        <row r="58">
          <cell r="M58"/>
          <cell r="AB58"/>
          <cell r="AF58"/>
          <cell r="AG58"/>
        </row>
        <row r="59">
          <cell r="M59"/>
          <cell r="AB59"/>
          <cell r="AF59"/>
          <cell r="AG59"/>
        </row>
        <row r="60">
          <cell r="M60"/>
          <cell r="AB60"/>
          <cell r="AF60"/>
          <cell r="AG60"/>
        </row>
        <row r="61">
          <cell r="M61"/>
          <cell r="AB61"/>
          <cell r="AF61"/>
          <cell r="AG61"/>
        </row>
        <row r="62">
          <cell r="M62"/>
          <cell r="AB62"/>
          <cell r="AF62"/>
          <cell r="AG62"/>
        </row>
        <row r="63">
          <cell r="M63"/>
          <cell r="AB63"/>
          <cell r="AF63"/>
          <cell r="AG63"/>
        </row>
        <row r="64">
          <cell r="M64"/>
          <cell r="AB64"/>
          <cell r="AF64"/>
          <cell r="AG64"/>
        </row>
        <row r="65">
          <cell r="M65"/>
          <cell r="AB65"/>
          <cell r="AF65"/>
          <cell r="AG65"/>
        </row>
        <row r="66">
          <cell r="M66"/>
          <cell r="AB66"/>
          <cell r="AF66"/>
          <cell r="AG66"/>
        </row>
        <row r="67">
          <cell r="M67"/>
          <cell r="AB67"/>
          <cell r="AF67"/>
          <cell r="AG67"/>
        </row>
        <row r="68">
          <cell r="M68"/>
          <cell r="AB68"/>
          <cell r="AF68"/>
          <cell r="AG68"/>
        </row>
        <row r="69">
          <cell r="M69"/>
          <cell r="AB69"/>
          <cell r="AF69"/>
          <cell r="AG69"/>
        </row>
        <row r="70">
          <cell r="M70"/>
          <cell r="AB70"/>
          <cell r="AF70"/>
          <cell r="AG70"/>
        </row>
        <row r="71">
          <cell r="M71"/>
          <cell r="AB71"/>
          <cell r="AF71"/>
          <cell r="AG71"/>
        </row>
        <row r="72">
          <cell r="M72"/>
          <cell r="AB72"/>
          <cell r="AF72"/>
          <cell r="AG72"/>
        </row>
        <row r="73">
          <cell r="M73"/>
          <cell r="AB73"/>
          <cell r="AF73"/>
          <cell r="AG73"/>
        </row>
        <row r="74">
          <cell r="M74"/>
          <cell r="AB74"/>
          <cell r="AF74"/>
          <cell r="AG74"/>
        </row>
        <row r="75">
          <cell r="M75"/>
          <cell r="AB75"/>
          <cell r="AF75"/>
          <cell r="AG75"/>
        </row>
        <row r="76">
          <cell r="M76"/>
          <cell r="AB76"/>
          <cell r="AF76"/>
          <cell r="AG76"/>
        </row>
        <row r="77">
          <cell r="M77"/>
          <cell r="AB77"/>
          <cell r="AF77"/>
          <cell r="AG77"/>
        </row>
        <row r="78">
          <cell r="M78"/>
          <cell r="AB78"/>
          <cell r="AF78"/>
          <cell r="AG78"/>
        </row>
        <row r="79">
          <cell r="M79"/>
          <cell r="AB79"/>
          <cell r="AF79"/>
          <cell r="AG79"/>
        </row>
        <row r="80">
          <cell r="M80"/>
          <cell r="AB80"/>
          <cell r="AF80"/>
          <cell r="AG80"/>
        </row>
        <row r="81">
          <cell r="M81"/>
          <cell r="AB81"/>
          <cell r="AF81"/>
          <cell r="AG81"/>
        </row>
        <row r="82">
          <cell r="M82"/>
          <cell r="AB82"/>
          <cell r="AF82"/>
          <cell r="AG82"/>
        </row>
        <row r="83">
          <cell r="M83"/>
          <cell r="AB83"/>
          <cell r="AF83"/>
          <cell r="AG83"/>
        </row>
        <row r="84">
          <cell r="M84"/>
          <cell r="AB84"/>
          <cell r="AF84"/>
          <cell r="AG84"/>
        </row>
        <row r="85">
          <cell r="M85"/>
          <cell r="AB85"/>
          <cell r="AF85"/>
          <cell r="AG85"/>
        </row>
        <row r="86">
          <cell r="M86"/>
          <cell r="AB86"/>
          <cell r="AF86"/>
          <cell r="AG86"/>
        </row>
        <row r="87">
          <cell r="M87"/>
          <cell r="AB87"/>
          <cell r="AF87"/>
          <cell r="AG87"/>
        </row>
        <row r="88">
          <cell r="M88"/>
          <cell r="AB88"/>
          <cell r="AF88"/>
          <cell r="AG88"/>
        </row>
        <row r="89">
          <cell r="M89"/>
          <cell r="AB89"/>
          <cell r="AF89"/>
          <cell r="AG89"/>
        </row>
        <row r="90">
          <cell r="M90"/>
          <cell r="AB90"/>
          <cell r="AF90"/>
          <cell r="AG90"/>
        </row>
        <row r="91">
          <cell r="M91"/>
          <cell r="AB91"/>
          <cell r="AF91"/>
          <cell r="AG91"/>
        </row>
        <row r="92">
          <cell r="M92"/>
          <cell r="AB92"/>
          <cell r="AF92"/>
          <cell r="AG92"/>
        </row>
        <row r="93">
          <cell r="M93"/>
          <cell r="AB93"/>
          <cell r="AF93"/>
          <cell r="AG93"/>
        </row>
        <row r="94">
          <cell r="M94"/>
          <cell r="AB94"/>
          <cell r="AF94"/>
          <cell r="AG94"/>
        </row>
        <row r="95">
          <cell r="M95"/>
          <cell r="AB95"/>
          <cell r="AF95"/>
          <cell r="AG95"/>
        </row>
        <row r="96">
          <cell r="M96"/>
          <cell r="AB96"/>
          <cell r="AF96"/>
          <cell r="AG96"/>
        </row>
        <row r="97">
          <cell r="M97"/>
          <cell r="AB97"/>
          <cell r="AF97"/>
          <cell r="AG97"/>
        </row>
        <row r="98">
          <cell r="M98"/>
          <cell r="AB98"/>
          <cell r="AF98"/>
          <cell r="AG98"/>
        </row>
        <row r="99">
          <cell r="M99"/>
          <cell r="AB99"/>
          <cell r="AF99"/>
          <cell r="AG99"/>
        </row>
        <row r="100">
          <cell r="M100"/>
          <cell r="AB100"/>
          <cell r="AF100"/>
          <cell r="AG100"/>
        </row>
        <row r="101">
          <cell r="M101"/>
          <cell r="AB101"/>
          <cell r="AF101"/>
          <cell r="AG101"/>
        </row>
        <row r="102">
          <cell r="M102"/>
          <cell r="AB102"/>
          <cell r="AF102"/>
          <cell r="AG102"/>
        </row>
        <row r="103">
          <cell r="M103"/>
          <cell r="AB103"/>
          <cell r="AF103"/>
          <cell r="AG103"/>
        </row>
        <row r="104">
          <cell r="M104"/>
          <cell r="AB104"/>
          <cell r="AF104"/>
          <cell r="AG104"/>
        </row>
        <row r="105">
          <cell r="M105"/>
          <cell r="AB105"/>
          <cell r="AF105"/>
          <cell r="AG105"/>
        </row>
        <row r="106">
          <cell r="M106"/>
          <cell r="AB106"/>
          <cell r="AF106"/>
          <cell r="AG106"/>
        </row>
        <row r="107">
          <cell r="M107"/>
          <cell r="AB107"/>
          <cell r="AF107"/>
          <cell r="AG107"/>
        </row>
        <row r="108">
          <cell r="M108"/>
          <cell r="AB108"/>
          <cell r="AF108"/>
          <cell r="AG108"/>
        </row>
        <row r="109">
          <cell r="M109"/>
          <cell r="AB109"/>
          <cell r="AF109"/>
          <cell r="AG109"/>
        </row>
        <row r="110">
          <cell r="M110"/>
        </row>
        <row r="111">
          <cell r="M111"/>
        </row>
        <row r="112">
          <cell r="M112"/>
        </row>
        <row r="113">
          <cell r="M113"/>
        </row>
        <row r="114">
          <cell r="M114"/>
        </row>
        <row r="115">
          <cell r="M115"/>
        </row>
        <row r="116">
          <cell r="M116"/>
        </row>
        <row r="117">
          <cell r="M117"/>
        </row>
        <row r="118">
          <cell r="M118"/>
        </row>
        <row r="119">
          <cell r="M119"/>
        </row>
        <row r="120">
          <cell r="M120"/>
        </row>
        <row r="121">
          <cell r="M121"/>
        </row>
        <row r="122">
          <cell r="M122"/>
        </row>
        <row r="123">
          <cell r="M123"/>
        </row>
        <row r="124">
          <cell r="M124"/>
        </row>
        <row r="125">
          <cell r="M125"/>
        </row>
        <row r="126">
          <cell r="M126"/>
        </row>
        <row r="127">
          <cell r="M127"/>
        </row>
        <row r="128">
          <cell r="M128"/>
        </row>
        <row r="129">
          <cell r="M129"/>
        </row>
        <row r="130">
          <cell r="M130"/>
        </row>
        <row r="131">
          <cell r="M131"/>
        </row>
        <row r="132">
          <cell r="M132"/>
        </row>
        <row r="133">
          <cell r="M133"/>
        </row>
        <row r="134">
          <cell r="M134"/>
        </row>
        <row r="135">
          <cell r="M135"/>
        </row>
        <row r="136">
          <cell r="M136"/>
        </row>
        <row r="137">
          <cell r="M137"/>
        </row>
        <row r="138">
          <cell r="M138"/>
        </row>
        <row r="139">
          <cell r="M139"/>
        </row>
        <row r="140">
          <cell r="M140"/>
        </row>
        <row r="141">
          <cell r="M141"/>
        </row>
        <row r="142">
          <cell r="M142"/>
        </row>
        <row r="143">
          <cell r="M143"/>
        </row>
        <row r="144">
          <cell r="M144"/>
        </row>
        <row r="145">
          <cell r="M145"/>
        </row>
        <row r="146">
          <cell r="M146"/>
        </row>
        <row r="147">
          <cell r="M147"/>
        </row>
        <row r="148">
          <cell r="M148"/>
        </row>
        <row r="149">
          <cell r="M149"/>
        </row>
        <row r="150">
          <cell r="M150"/>
        </row>
        <row r="151">
          <cell r="M151"/>
        </row>
        <row r="152">
          <cell r="M152"/>
        </row>
        <row r="153">
          <cell r="M153"/>
        </row>
        <row r="154">
          <cell r="M154"/>
        </row>
        <row r="155">
          <cell r="M155"/>
        </row>
        <row r="156">
          <cell r="M156"/>
        </row>
        <row r="157">
          <cell r="M157"/>
        </row>
        <row r="158">
          <cell r="M158"/>
        </row>
        <row r="159">
          <cell r="M159"/>
        </row>
        <row r="160">
          <cell r="M160"/>
        </row>
        <row r="161">
          <cell r="M161"/>
        </row>
        <row r="162">
          <cell r="M162"/>
        </row>
        <row r="163">
          <cell r="M163"/>
        </row>
        <row r="164">
          <cell r="M164"/>
        </row>
        <row r="165">
          <cell r="M165"/>
        </row>
        <row r="166">
          <cell r="M166"/>
        </row>
        <row r="167">
          <cell r="M167"/>
        </row>
        <row r="168">
          <cell r="M168"/>
        </row>
        <row r="169">
          <cell r="M169"/>
        </row>
        <row r="170">
          <cell r="M170"/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mina"/>
      <sheetName val="UF"/>
      <sheetName val="Geral"/>
      <sheetName val="Geral_Graf"/>
      <sheetName val="DemCaixa1"/>
      <sheetName val="DemCaixa"/>
      <sheetName val="Carteira"/>
      <sheetName val="CarteiraDiária"/>
      <sheetName val="Rendimentos"/>
      <sheetName val="Rentabilidade"/>
      <sheetName val="Bloomberg"/>
      <sheetName val="BBG"/>
      <sheetName val="Benchmark"/>
      <sheetName val="Imobiliario"/>
      <sheetName val="Locatario"/>
      <sheetName val="HTransacoes"/>
      <sheetName val="Graficos"/>
      <sheetName val="Feriados"/>
    </sheetNames>
    <sheetDataSet>
      <sheetData sheetId="0"/>
      <sheetData sheetId="1"/>
      <sheetData sheetId="2">
        <row r="64">
          <cell r="E64">
            <v>-2.0118974960463332E-2</v>
          </cell>
        </row>
      </sheetData>
      <sheetData sheetId="3">
        <row r="89">
          <cell r="J89" t="str">
            <v>Caxias Shopping</v>
          </cell>
        </row>
      </sheetData>
      <sheetData sheetId="4"/>
      <sheetData sheetId="5">
        <row r="5">
          <cell r="F5">
            <v>43097</v>
          </cell>
        </row>
      </sheetData>
      <sheetData sheetId="6"/>
      <sheetData sheetId="7"/>
      <sheetData sheetId="8"/>
      <sheetData sheetId="9"/>
      <sheetData sheetId="10">
        <row r="1">
          <cell r="C1">
            <v>43280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2">
          <cell r="A2">
            <v>36892</v>
          </cell>
        </row>
        <row r="3">
          <cell r="A3">
            <v>36948</v>
          </cell>
        </row>
        <row r="4">
          <cell r="A4">
            <v>36949</v>
          </cell>
        </row>
        <row r="5">
          <cell r="A5">
            <v>36994</v>
          </cell>
        </row>
        <row r="6">
          <cell r="A6">
            <v>37002</v>
          </cell>
        </row>
        <row r="7">
          <cell r="A7">
            <v>37012</v>
          </cell>
        </row>
        <row r="8">
          <cell r="A8">
            <v>37056</v>
          </cell>
        </row>
        <row r="9">
          <cell r="A9">
            <v>37141</v>
          </cell>
        </row>
        <row r="10">
          <cell r="A10">
            <v>37176</v>
          </cell>
        </row>
        <row r="11">
          <cell r="A11">
            <v>37197</v>
          </cell>
        </row>
        <row r="12">
          <cell r="A12">
            <v>37210</v>
          </cell>
        </row>
        <row r="13">
          <cell r="A13">
            <v>37250</v>
          </cell>
        </row>
        <row r="14">
          <cell r="A14">
            <v>37257</v>
          </cell>
        </row>
        <row r="15">
          <cell r="A15">
            <v>37298</v>
          </cell>
        </row>
        <row r="16">
          <cell r="A16">
            <v>37299</v>
          </cell>
        </row>
        <row r="17">
          <cell r="A17">
            <v>37344</v>
          </cell>
        </row>
        <row r="18">
          <cell r="A18">
            <v>37367</v>
          </cell>
        </row>
        <row r="19">
          <cell r="A19">
            <v>37377</v>
          </cell>
        </row>
        <row r="20">
          <cell r="A20">
            <v>37406</v>
          </cell>
        </row>
        <row r="21">
          <cell r="A21">
            <v>37506</v>
          </cell>
        </row>
        <row r="22">
          <cell r="A22">
            <v>37541</v>
          </cell>
        </row>
        <row r="23">
          <cell r="A23">
            <v>37562</v>
          </cell>
        </row>
        <row r="24">
          <cell r="A24">
            <v>37575</v>
          </cell>
        </row>
        <row r="25">
          <cell r="A25">
            <v>37615</v>
          </cell>
        </row>
        <row r="26">
          <cell r="A26">
            <v>37622</v>
          </cell>
        </row>
        <row r="27">
          <cell r="A27">
            <v>37683</v>
          </cell>
        </row>
        <row r="28">
          <cell r="A28">
            <v>37684</v>
          </cell>
        </row>
        <row r="29">
          <cell r="A29">
            <v>37729</v>
          </cell>
        </row>
        <row r="30">
          <cell r="A30">
            <v>37732</v>
          </cell>
        </row>
        <row r="31">
          <cell r="A31">
            <v>37742</v>
          </cell>
        </row>
        <row r="32">
          <cell r="A32">
            <v>37791</v>
          </cell>
        </row>
        <row r="33">
          <cell r="A33">
            <v>37871</v>
          </cell>
        </row>
        <row r="34">
          <cell r="A34">
            <v>37906</v>
          </cell>
        </row>
        <row r="35">
          <cell r="A35">
            <v>37927</v>
          </cell>
        </row>
        <row r="36">
          <cell r="A36">
            <v>37940</v>
          </cell>
        </row>
        <row r="37">
          <cell r="A37">
            <v>37980</v>
          </cell>
        </row>
        <row r="38">
          <cell r="A38">
            <v>37987</v>
          </cell>
        </row>
        <row r="39">
          <cell r="A39">
            <v>38040</v>
          </cell>
        </row>
        <row r="40">
          <cell r="A40">
            <v>38041</v>
          </cell>
        </row>
        <row r="41">
          <cell r="A41">
            <v>38086</v>
          </cell>
        </row>
        <row r="42">
          <cell r="A42">
            <v>38098</v>
          </cell>
        </row>
        <row r="43">
          <cell r="A43">
            <v>38108</v>
          </cell>
        </row>
        <row r="44">
          <cell r="A44">
            <v>38148</v>
          </cell>
        </row>
        <row r="45">
          <cell r="A45">
            <v>38237</v>
          </cell>
        </row>
        <row r="46">
          <cell r="A46">
            <v>38272</v>
          </cell>
        </row>
        <row r="47">
          <cell r="A47">
            <v>38293</v>
          </cell>
        </row>
        <row r="48">
          <cell r="A48">
            <v>38306</v>
          </cell>
        </row>
        <row r="49">
          <cell r="A49">
            <v>38346</v>
          </cell>
        </row>
        <row r="50">
          <cell r="A50">
            <v>38353</v>
          </cell>
        </row>
        <row r="51">
          <cell r="A51">
            <v>38390</v>
          </cell>
        </row>
        <row r="52">
          <cell r="A52">
            <v>38391</v>
          </cell>
        </row>
        <row r="53">
          <cell r="A53">
            <v>38436</v>
          </cell>
        </row>
        <row r="54">
          <cell r="A54">
            <v>38463</v>
          </cell>
        </row>
        <row r="55">
          <cell r="A55">
            <v>38473</v>
          </cell>
        </row>
        <row r="56">
          <cell r="A56">
            <v>38498</v>
          </cell>
        </row>
        <row r="57">
          <cell r="A57">
            <v>38602</v>
          </cell>
        </row>
        <row r="58">
          <cell r="A58">
            <v>38637</v>
          </cell>
        </row>
        <row r="59">
          <cell r="A59">
            <v>38658</v>
          </cell>
        </row>
        <row r="60">
          <cell r="A60">
            <v>38671</v>
          </cell>
        </row>
        <row r="61">
          <cell r="A61">
            <v>38711</v>
          </cell>
        </row>
        <row r="62">
          <cell r="A62">
            <v>38718</v>
          </cell>
        </row>
        <row r="63">
          <cell r="A63">
            <v>38775</v>
          </cell>
        </row>
        <row r="64">
          <cell r="A64">
            <v>38776</v>
          </cell>
        </row>
        <row r="65">
          <cell r="A65">
            <v>38821</v>
          </cell>
        </row>
        <row r="66">
          <cell r="A66">
            <v>38828</v>
          </cell>
        </row>
        <row r="67">
          <cell r="A67">
            <v>38838</v>
          </cell>
        </row>
        <row r="68">
          <cell r="A68">
            <v>38883</v>
          </cell>
        </row>
        <row r="69">
          <cell r="A69">
            <v>38967</v>
          </cell>
        </row>
        <row r="70">
          <cell r="A70">
            <v>39002</v>
          </cell>
        </row>
        <row r="71">
          <cell r="A71">
            <v>39023</v>
          </cell>
        </row>
        <row r="72">
          <cell r="A72">
            <v>39036</v>
          </cell>
        </row>
        <row r="73">
          <cell r="A73">
            <v>39076</v>
          </cell>
        </row>
        <row r="74">
          <cell r="A74">
            <v>39083</v>
          </cell>
        </row>
        <row r="75">
          <cell r="A75">
            <v>39132</v>
          </cell>
        </row>
        <row r="76">
          <cell r="A76">
            <v>39133</v>
          </cell>
        </row>
        <row r="77">
          <cell r="A77">
            <v>39178</v>
          </cell>
        </row>
        <row r="78">
          <cell r="A78">
            <v>39193</v>
          </cell>
        </row>
        <row r="79">
          <cell r="A79">
            <v>39203</v>
          </cell>
        </row>
        <row r="80">
          <cell r="A80">
            <v>39240</v>
          </cell>
        </row>
        <row r="81">
          <cell r="A81">
            <v>39332</v>
          </cell>
        </row>
        <row r="82">
          <cell r="A82">
            <v>39367</v>
          </cell>
        </row>
        <row r="83">
          <cell r="A83">
            <v>39388</v>
          </cell>
        </row>
        <row r="84">
          <cell r="A84">
            <v>39401</v>
          </cell>
        </row>
        <row r="85">
          <cell r="A85">
            <v>39441</v>
          </cell>
        </row>
        <row r="86">
          <cell r="A86">
            <v>39448</v>
          </cell>
        </row>
        <row r="87">
          <cell r="A87">
            <v>39482</v>
          </cell>
        </row>
        <row r="88">
          <cell r="A88">
            <v>39483</v>
          </cell>
        </row>
        <row r="89">
          <cell r="A89">
            <v>39528</v>
          </cell>
        </row>
        <row r="90">
          <cell r="A90">
            <v>39559</v>
          </cell>
        </row>
        <row r="91">
          <cell r="A91">
            <v>39569</v>
          </cell>
        </row>
        <row r="92">
          <cell r="A92">
            <v>39590</v>
          </cell>
        </row>
        <row r="93">
          <cell r="A93">
            <v>39698</v>
          </cell>
        </row>
        <row r="94">
          <cell r="A94">
            <v>39733</v>
          </cell>
        </row>
        <row r="95">
          <cell r="A95">
            <v>39754</v>
          </cell>
        </row>
        <row r="96">
          <cell r="A96">
            <v>39767</v>
          </cell>
        </row>
        <row r="97">
          <cell r="A97">
            <v>39807</v>
          </cell>
        </row>
        <row r="98">
          <cell r="A98">
            <v>39814</v>
          </cell>
        </row>
        <row r="99">
          <cell r="A99">
            <v>39867</v>
          </cell>
        </row>
        <row r="100">
          <cell r="A100">
            <v>39868</v>
          </cell>
        </row>
        <row r="101">
          <cell r="A101">
            <v>39913</v>
          </cell>
        </row>
        <row r="102">
          <cell r="A102">
            <v>39924</v>
          </cell>
        </row>
        <row r="103">
          <cell r="A103">
            <v>39934</v>
          </cell>
        </row>
        <row r="104">
          <cell r="A104">
            <v>39975</v>
          </cell>
        </row>
        <row r="105">
          <cell r="A105">
            <v>40063</v>
          </cell>
        </row>
        <row r="106">
          <cell r="A106">
            <v>40098</v>
          </cell>
        </row>
        <row r="107">
          <cell r="A107">
            <v>40119</v>
          </cell>
        </row>
        <row r="108">
          <cell r="A108">
            <v>40132</v>
          </cell>
        </row>
        <row r="109">
          <cell r="A109">
            <v>40172</v>
          </cell>
        </row>
        <row r="110">
          <cell r="A110">
            <v>40179</v>
          </cell>
        </row>
        <row r="111">
          <cell r="A111">
            <v>40224</v>
          </cell>
        </row>
        <row r="112">
          <cell r="A112">
            <v>40225</v>
          </cell>
        </row>
        <row r="113">
          <cell r="A113">
            <v>40270</v>
          </cell>
        </row>
        <row r="114">
          <cell r="A114">
            <v>40289</v>
          </cell>
        </row>
        <row r="115">
          <cell r="A115">
            <v>40299</v>
          </cell>
        </row>
        <row r="116">
          <cell r="A116">
            <v>40332</v>
          </cell>
        </row>
        <row r="117">
          <cell r="A117">
            <v>40428</v>
          </cell>
        </row>
        <row r="118">
          <cell r="A118">
            <v>40463</v>
          </cell>
        </row>
        <row r="119">
          <cell r="A119">
            <v>40484</v>
          </cell>
        </row>
        <row r="120">
          <cell r="A120">
            <v>40497</v>
          </cell>
        </row>
        <row r="121">
          <cell r="A121">
            <v>40537</v>
          </cell>
        </row>
        <row r="122">
          <cell r="A122">
            <v>40544</v>
          </cell>
        </row>
        <row r="123">
          <cell r="A123">
            <v>40609</v>
          </cell>
        </row>
        <row r="124">
          <cell r="A124">
            <v>40610</v>
          </cell>
        </row>
        <row r="125">
          <cell r="A125">
            <v>40654</v>
          </cell>
        </row>
        <row r="126">
          <cell r="A126">
            <v>40655</v>
          </cell>
        </row>
        <row r="127">
          <cell r="A127">
            <v>40664</v>
          </cell>
        </row>
        <row r="128">
          <cell r="A128">
            <v>40717</v>
          </cell>
        </row>
        <row r="129">
          <cell r="A129">
            <v>40793</v>
          </cell>
        </row>
        <row r="130">
          <cell r="A130">
            <v>40828</v>
          </cell>
        </row>
        <row r="131">
          <cell r="A131">
            <v>40849</v>
          </cell>
        </row>
        <row r="132">
          <cell r="A132">
            <v>40862</v>
          </cell>
        </row>
        <row r="133">
          <cell r="A133">
            <v>40902</v>
          </cell>
        </row>
        <row r="134">
          <cell r="A134">
            <v>40909</v>
          </cell>
        </row>
        <row r="135">
          <cell r="A135">
            <v>40959</v>
          </cell>
        </row>
        <row r="136">
          <cell r="A136">
            <v>40960</v>
          </cell>
        </row>
        <row r="137">
          <cell r="A137">
            <v>41005</v>
          </cell>
        </row>
        <row r="138">
          <cell r="A138">
            <v>41020</v>
          </cell>
        </row>
        <row r="139">
          <cell r="A139">
            <v>41030</v>
          </cell>
        </row>
        <row r="140">
          <cell r="A140">
            <v>41067</v>
          </cell>
        </row>
        <row r="141">
          <cell r="A141">
            <v>41159</v>
          </cell>
        </row>
        <row r="142">
          <cell r="A142">
            <v>41194</v>
          </cell>
        </row>
        <row r="143">
          <cell r="A143">
            <v>41215</v>
          </cell>
        </row>
        <row r="144">
          <cell r="A144">
            <v>41228</v>
          </cell>
        </row>
        <row r="145">
          <cell r="A145">
            <v>41268</v>
          </cell>
        </row>
        <row r="146">
          <cell r="A146">
            <v>41275</v>
          </cell>
        </row>
        <row r="147">
          <cell r="A147">
            <v>41316</v>
          </cell>
        </row>
        <row r="148">
          <cell r="A148">
            <v>41317</v>
          </cell>
        </row>
        <row r="149">
          <cell r="A149">
            <v>41362</v>
          </cell>
        </row>
        <row r="150">
          <cell r="A150">
            <v>41385</v>
          </cell>
        </row>
        <row r="151">
          <cell r="A151">
            <v>41395</v>
          </cell>
        </row>
        <row r="152">
          <cell r="A152">
            <v>41424</v>
          </cell>
        </row>
        <row r="153">
          <cell r="A153">
            <v>41524</v>
          </cell>
        </row>
        <row r="154">
          <cell r="A154">
            <v>41559</v>
          </cell>
        </row>
        <row r="155">
          <cell r="A155">
            <v>41580</v>
          </cell>
        </row>
        <row r="156">
          <cell r="A156">
            <v>41593</v>
          </cell>
        </row>
        <row r="157">
          <cell r="A157">
            <v>41633</v>
          </cell>
        </row>
        <row r="158">
          <cell r="A158">
            <v>41640</v>
          </cell>
        </row>
        <row r="159">
          <cell r="A159">
            <v>41701</v>
          </cell>
        </row>
        <row r="160">
          <cell r="A160">
            <v>41702</v>
          </cell>
        </row>
        <row r="161">
          <cell r="A161">
            <v>41747</v>
          </cell>
        </row>
        <row r="162">
          <cell r="A162">
            <v>41750</v>
          </cell>
        </row>
        <row r="163">
          <cell r="A163">
            <v>41760</v>
          </cell>
        </row>
        <row r="164">
          <cell r="A164">
            <v>41809</v>
          </cell>
        </row>
        <row r="165">
          <cell r="A165">
            <v>41889</v>
          </cell>
        </row>
        <row r="166">
          <cell r="A166">
            <v>41924</v>
          </cell>
        </row>
        <row r="167">
          <cell r="A167">
            <v>41945</v>
          </cell>
        </row>
        <row r="168">
          <cell r="A168">
            <v>41958</v>
          </cell>
        </row>
        <row r="169">
          <cell r="A169">
            <v>41998</v>
          </cell>
        </row>
        <row r="170">
          <cell r="A170">
            <v>42005</v>
          </cell>
        </row>
        <row r="171">
          <cell r="A171">
            <v>42051</v>
          </cell>
        </row>
        <row r="172">
          <cell r="A172">
            <v>42052</v>
          </cell>
        </row>
        <row r="173">
          <cell r="A173">
            <v>42097</v>
          </cell>
        </row>
        <row r="174">
          <cell r="A174">
            <v>42115</v>
          </cell>
        </row>
        <row r="175">
          <cell r="A175">
            <v>42125</v>
          </cell>
        </row>
        <row r="176">
          <cell r="A176">
            <v>42159</v>
          </cell>
        </row>
        <row r="177">
          <cell r="A177">
            <v>42254</v>
          </cell>
        </row>
        <row r="178">
          <cell r="A178">
            <v>42289</v>
          </cell>
        </row>
        <row r="179">
          <cell r="A179">
            <v>42310</v>
          </cell>
        </row>
        <row r="180">
          <cell r="A180">
            <v>42323</v>
          </cell>
        </row>
        <row r="181">
          <cell r="A181">
            <v>42363</v>
          </cell>
        </row>
        <row r="182">
          <cell r="A182">
            <v>42370</v>
          </cell>
        </row>
        <row r="183">
          <cell r="A183">
            <v>42408</v>
          </cell>
        </row>
        <row r="184">
          <cell r="A184">
            <v>42409</v>
          </cell>
        </row>
        <row r="185">
          <cell r="A185">
            <v>42454</v>
          </cell>
        </row>
        <row r="186">
          <cell r="A186">
            <v>42481</v>
          </cell>
        </row>
        <row r="187">
          <cell r="A187">
            <v>42491</v>
          </cell>
        </row>
        <row r="188">
          <cell r="A188">
            <v>42516</v>
          </cell>
        </row>
        <row r="189">
          <cell r="A189">
            <v>42620</v>
          </cell>
        </row>
        <row r="190">
          <cell r="A190">
            <v>42655</v>
          </cell>
        </row>
        <row r="191">
          <cell r="A191">
            <v>42676</v>
          </cell>
        </row>
        <row r="192">
          <cell r="A192">
            <v>42689</v>
          </cell>
        </row>
        <row r="193">
          <cell r="A193">
            <v>42729</v>
          </cell>
        </row>
        <row r="194">
          <cell r="A194">
            <v>42736</v>
          </cell>
        </row>
        <row r="195">
          <cell r="A195">
            <v>42793</v>
          </cell>
        </row>
        <row r="196">
          <cell r="A196">
            <v>42794</v>
          </cell>
        </row>
        <row r="197">
          <cell r="A197">
            <v>42839</v>
          </cell>
        </row>
        <row r="198">
          <cell r="A198">
            <v>42846</v>
          </cell>
        </row>
        <row r="199">
          <cell r="A199">
            <v>42856</v>
          </cell>
        </row>
        <row r="200">
          <cell r="A200">
            <v>42901</v>
          </cell>
        </row>
        <row r="201">
          <cell r="A201">
            <v>42985</v>
          </cell>
        </row>
        <row r="202">
          <cell r="A202">
            <v>43020</v>
          </cell>
        </row>
        <row r="203">
          <cell r="A203">
            <v>43041</v>
          </cell>
        </row>
        <row r="204">
          <cell r="A204">
            <v>43054</v>
          </cell>
        </row>
        <row r="205">
          <cell r="A205">
            <v>43094</v>
          </cell>
        </row>
        <row r="206">
          <cell r="A206">
            <v>43101</v>
          </cell>
        </row>
        <row r="207">
          <cell r="A207">
            <v>43143</v>
          </cell>
        </row>
        <row r="208">
          <cell r="A208">
            <v>43144</v>
          </cell>
        </row>
        <row r="209">
          <cell r="A209">
            <v>43189</v>
          </cell>
        </row>
        <row r="210">
          <cell r="A210">
            <v>43211</v>
          </cell>
        </row>
        <row r="211">
          <cell r="A211">
            <v>43221</v>
          </cell>
        </row>
        <row r="212">
          <cell r="A212">
            <v>43251</v>
          </cell>
        </row>
        <row r="213">
          <cell r="A213">
            <v>43350</v>
          </cell>
        </row>
        <row r="214">
          <cell r="A214">
            <v>43385</v>
          </cell>
        </row>
        <row r="215">
          <cell r="A215">
            <v>43406</v>
          </cell>
        </row>
        <row r="216">
          <cell r="A216">
            <v>43419</v>
          </cell>
        </row>
        <row r="217">
          <cell r="A217">
            <v>43459</v>
          </cell>
        </row>
        <row r="218">
          <cell r="A218">
            <v>43466</v>
          </cell>
        </row>
        <row r="219">
          <cell r="A219">
            <v>43528</v>
          </cell>
        </row>
        <row r="220">
          <cell r="A220">
            <v>43529</v>
          </cell>
        </row>
        <row r="221">
          <cell r="A221">
            <v>43574</v>
          </cell>
        </row>
        <row r="222">
          <cell r="A222">
            <v>43576</v>
          </cell>
        </row>
        <row r="223">
          <cell r="A223">
            <v>43586</v>
          </cell>
        </row>
        <row r="224">
          <cell r="A224">
            <v>43636</v>
          </cell>
        </row>
        <row r="225">
          <cell r="A225">
            <v>43715</v>
          </cell>
        </row>
        <row r="226">
          <cell r="A226">
            <v>43750</v>
          </cell>
        </row>
        <row r="227">
          <cell r="A227">
            <v>43771</v>
          </cell>
        </row>
        <row r="228">
          <cell r="A228">
            <v>43784</v>
          </cell>
        </row>
        <row r="229">
          <cell r="A229">
            <v>43824</v>
          </cell>
        </row>
        <row r="230">
          <cell r="A230">
            <v>43831</v>
          </cell>
        </row>
        <row r="231">
          <cell r="A231">
            <v>43885</v>
          </cell>
        </row>
        <row r="232">
          <cell r="A232">
            <v>43886</v>
          </cell>
        </row>
        <row r="233">
          <cell r="A233">
            <v>43931</v>
          </cell>
        </row>
        <row r="234">
          <cell r="A234">
            <v>43942</v>
          </cell>
        </row>
        <row r="235">
          <cell r="A235">
            <v>43952</v>
          </cell>
        </row>
        <row r="236">
          <cell r="A236">
            <v>43993</v>
          </cell>
        </row>
        <row r="237">
          <cell r="A237">
            <v>44081</v>
          </cell>
        </row>
        <row r="238">
          <cell r="A238">
            <v>44116</v>
          </cell>
        </row>
        <row r="239">
          <cell r="A239">
            <v>44137</v>
          </cell>
        </row>
        <row r="240">
          <cell r="A240">
            <v>44150</v>
          </cell>
        </row>
        <row r="241">
          <cell r="A241">
            <v>44190</v>
          </cell>
        </row>
        <row r="242">
          <cell r="A242">
            <v>44197</v>
          </cell>
        </row>
        <row r="243">
          <cell r="A243">
            <v>44242</v>
          </cell>
        </row>
        <row r="244">
          <cell r="A244">
            <v>44243</v>
          </cell>
        </row>
        <row r="245">
          <cell r="A245">
            <v>44288</v>
          </cell>
        </row>
        <row r="246">
          <cell r="A246">
            <v>44307</v>
          </cell>
        </row>
        <row r="247">
          <cell r="A247">
            <v>44317</v>
          </cell>
        </row>
        <row r="248">
          <cell r="A248">
            <v>44350</v>
          </cell>
        </row>
        <row r="249">
          <cell r="A249">
            <v>44446</v>
          </cell>
        </row>
        <row r="250">
          <cell r="A250">
            <v>44481</v>
          </cell>
        </row>
        <row r="251">
          <cell r="A251">
            <v>44502</v>
          </cell>
        </row>
        <row r="252">
          <cell r="A252">
            <v>44515</v>
          </cell>
        </row>
        <row r="253">
          <cell r="A253">
            <v>44555</v>
          </cell>
        </row>
        <row r="254">
          <cell r="A254">
            <v>44562</v>
          </cell>
        </row>
        <row r="255">
          <cell r="A255">
            <v>44620</v>
          </cell>
        </row>
        <row r="256">
          <cell r="A256">
            <v>44621</v>
          </cell>
        </row>
        <row r="257">
          <cell r="A257">
            <v>44666</v>
          </cell>
        </row>
        <row r="258">
          <cell r="A258">
            <v>44672</v>
          </cell>
        </row>
        <row r="259">
          <cell r="A259">
            <v>44682</v>
          </cell>
        </row>
        <row r="260">
          <cell r="A260">
            <v>44728</v>
          </cell>
        </row>
        <row r="261">
          <cell r="A261">
            <v>44811</v>
          </cell>
        </row>
        <row r="262">
          <cell r="A262">
            <v>44846</v>
          </cell>
        </row>
        <row r="263">
          <cell r="A263">
            <v>44867</v>
          </cell>
        </row>
        <row r="264">
          <cell r="A264">
            <v>44880</v>
          </cell>
        </row>
        <row r="265">
          <cell r="A265">
            <v>44920</v>
          </cell>
        </row>
        <row r="266">
          <cell r="A266">
            <v>44927</v>
          </cell>
        </row>
        <row r="267">
          <cell r="A267">
            <v>44977</v>
          </cell>
        </row>
        <row r="268">
          <cell r="A268">
            <v>44978</v>
          </cell>
        </row>
        <row r="269">
          <cell r="A269">
            <v>45023</v>
          </cell>
        </row>
        <row r="270">
          <cell r="A270">
            <v>45037</v>
          </cell>
        </row>
        <row r="271">
          <cell r="A271">
            <v>45047</v>
          </cell>
        </row>
        <row r="272">
          <cell r="A272">
            <v>45085</v>
          </cell>
        </row>
        <row r="273">
          <cell r="A273">
            <v>45176</v>
          </cell>
        </row>
        <row r="274">
          <cell r="A274">
            <v>45211</v>
          </cell>
        </row>
        <row r="275">
          <cell r="A275">
            <v>45232</v>
          </cell>
        </row>
        <row r="276">
          <cell r="A276">
            <v>45245</v>
          </cell>
        </row>
        <row r="277">
          <cell r="A277">
            <v>45285</v>
          </cell>
        </row>
        <row r="278">
          <cell r="A278">
            <v>45292</v>
          </cell>
        </row>
        <row r="279">
          <cell r="A279">
            <v>45334</v>
          </cell>
        </row>
        <row r="280">
          <cell r="A280">
            <v>45335</v>
          </cell>
        </row>
        <row r="281">
          <cell r="A281">
            <v>45380</v>
          </cell>
        </row>
        <row r="282">
          <cell r="A282">
            <v>45403</v>
          </cell>
        </row>
        <row r="283">
          <cell r="A283">
            <v>45413</v>
          </cell>
        </row>
        <row r="284">
          <cell r="A284">
            <v>45442</v>
          </cell>
        </row>
        <row r="285">
          <cell r="A285">
            <v>45542</v>
          </cell>
        </row>
        <row r="286">
          <cell r="A286">
            <v>45577</v>
          </cell>
        </row>
        <row r="287">
          <cell r="A287">
            <v>45598</v>
          </cell>
        </row>
        <row r="288">
          <cell r="A288">
            <v>45611</v>
          </cell>
        </row>
        <row r="289">
          <cell r="A289">
            <v>45651</v>
          </cell>
        </row>
        <row r="290">
          <cell r="A290">
            <v>45658</v>
          </cell>
        </row>
        <row r="291">
          <cell r="A291">
            <v>45719</v>
          </cell>
        </row>
        <row r="292">
          <cell r="A292">
            <v>45720</v>
          </cell>
        </row>
        <row r="293">
          <cell r="A293">
            <v>45765</v>
          </cell>
        </row>
        <row r="294">
          <cell r="A294">
            <v>45768</v>
          </cell>
        </row>
        <row r="295">
          <cell r="A295">
            <v>45778</v>
          </cell>
        </row>
        <row r="296">
          <cell r="A296">
            <v>45827</v>
          </cell>
        </row>
        <row r="297">
          <cell r="A297">
            <v>45907</v>
          </cell>
        </row>
        <row r="298">
          <cell r="A298">
            <v>45942</v>
          </cell>
        </row>
        <row r="299">
          <cell r="A299">
            <v>45963</v>
          </cell>
        </row>
        <row r="300">
          <cell r="A300">
            <v>45976</v>
          </cell>
        </row>
        <row r="301">
          <cell r="A301">
            <v>46016</v>
          </cell>
        </row>
        <row r="302">
          <cell r="A302">
            <v>46023</v>
          </cell>
        </row>
        <row r="303">
          <cell r="A303">
            <v>46069</v>
          </cell>
        </row>
        <row r="304">
          <cell r="A304">
            <v>46070</v>
          </cell>
        </row>
        <row r="305">
          <cell r="A305">
            <v>46115</v>
          </cell>
        </row>
        <row r="306">
          <cell r="A306">
            <v>46133</v>
          </cell>
        </row>
        <row r="307">
          <cell r="A307">
            <v>46143</v>
          </cell>
        </row>
        <row r="308">
          <cell r="A308">
            <v>46177</v>
          </cell>
        </row>
        <row r="309">
          <cell r="A309">
            <v>46272</v>
          </cell>
        </row>
        <row r="310">
          <cell r="A310">
            <v>46307</v>
          </cell>
        </row>
        <row r="311">
          <cell r="A311">
            <v>46328</v>
          </cell>
        </row>
        <row r="312">
          <cell r="A312">
            <v>46341</v>
          </cell>
        </row>
        <row r="313">
          <cell r="A313">
            <v>46381</v>
          </cell>
        </row>
        <row r="314">
          <cell r="A314">
            <v>46388</v>
          </cell>
        </row>
        <row r="315">
          <cell r="A315">
            <v>46426</v>
          </cell>
        </row>
        <row r="316">
          <cell r="A316">
            <v>46427</v>
          </cell>
        </row>
        <row r="317">
          <cell r="A317">
            <v>46472</v>
          </cell>
        </row>
        <row r="318">
          <cell r="A318">
            <v>46498</v>
          </cell>
        </row>
        <row r="319">
          <cell r="A319">
            <v>46508</v>
          </cell>
        </row>
        <row r="320">
          <cell r="A320">
            <v>46534</v>
          </cell>
        </row>
        <row r="321">
          <cell r="A321">
            <v>46637</v>
          </cell>
        </row>
        <row r="322">
          <cell r="A322">
            <v>46672</v>
          </cell>
        </row>
        <row r="323">
          <cell r="A323">
            <v>46693</v>
          </cell>
        </row>
        <row r="324">
          <cell r="A324">
            <v>46706</v>
          </cell>
        </row>
        <row r="325">
          <cell r="A325">
            <v>46746</v>
          </cell>
        </row>
        <row r="326">
          <cell r="A326">
            <v>46753</v>
          </cell>
        </row>
        <row r="327">
          <cell r="A327">
            <v>46811</v>
          </cell>
        </row>
        <row r="328">
          <cell r="A328">
            <v>46812</v>
          </cell>
        </row>
        <row r="329">
          <cell r="A329">
            <v>46857</v>
          </cell>
        </row>
        <row r="330">
          <cell r="A330">
            <v>46864</v>
          </cell>
        </row>
        <row r="331">
          <cell r="A331">
            <v>46874</v>
          </cell>
        </row>
        <row r="332">
          <cell r="A332">
            <v>46919</v>
          </cell>
        </row>
        <row r="333">
          <cell r="A333">
            <v>47003</v>
          </cell>
        </row>
        <row r="334">
          <cell r="A334">
            <v>47038</v>
          </cell>
        </row>
        <row r="335">
          <cell r="A335">
            <v>47059</v>
          </cell>
        </row>
        <row r="336">
          <cell r="A336">
            <v>47072</v>
          </cell>
        </row>
        <row r="337">
          <cell r="A337">
            <v>47112</v>
          </cell>
        </row>
        <row r="338">
          <cell r="A338">
            <v>47119</v>
          </cell>
        </row>
        <row r="339">
          <cell r="A339">
            <v>47161</v>
          </cell>
        </row>
        <row r="340">
          <cell r="A340">
            <v>47162</v>
          </cell>
        </row>
        <row r="341">
          <cell r="A341">
            <v>47207</v>
          </cell>
        </row>
        <row r="342">
          <cell r="A342">
            <v>47229</v>
          </cell>
        </row>
        <row r="343">
          <cell r="A343">
            <v>47239</v>
          </cell>
        </row>
        <row r="344">
          <cell r="A344">
            <v>47269</v>
          </cell>
        </row>
        <row r="345">
          <cell r="A345">
            <v>47368</v>
          </cell>
        </row>
        <row r="346">
          <cell r="A346">
            <v>47403</v>
          </cell>
        </row>
        <row r="347">
          <cell r="A347">
            <v>47424</v>
          </cell>
        </row>
        <row r="348">
          <cell r="A348">
            <v>47437</v>
          </cell>
        </row>
        <row r="349">
          <cell r="A349">
            <v>47477</v>
          </cell>
        </row>
        <row r="350">
          <cell r="A350">
            <v>47484</v>
          </cell>
        </row>
        <row r="351">
          <cell r="A351">
            <v>47546</v>
          </cell>
        </row>
        <row r="352">
          <cell r="A352">
            <v>47547</v>
          </cell>
        </row>
        <row r="353">
          <cell r="A353">
            <v>47592</v>
          </cell>
        </row>
        <row r="354">
          <cell r="A354">
            <v>47594</v>
          </cell>
        </row>
        <row r="355">
          <cell r="A355">
            <v>47604</v>
          </cell>
        </row>
        <row r="356">
          <cell r="A356">
            <v>47654</v>
          </cell>
        </row>
        <row r="357">
          <cell r="A357">
            <v>47733</v>
          </cell>
        </row>
        <row r="358">
          <cell r="A358">
            <v>47768</v>
          </cell>
        </row>
        <row r="359">
          <cell r="A359">
            <v>47789</v>
          </cell>
        </row>
        <row r="360">
          <cell r="A360">
            <v>47802</v>
          </cell>
        </row>
        <row r="361">
          <cell r="A361">
            <v>47842</v>
          </cell>
        </row>
        <row r="362">
          <cell r="A362">
            <v>47849</v>
          </cell>
        </row>
        <row r="363">
          <cell r="A363">
            <v>47903</v>
          </cell>
        </row>
        <row r="364">
          <cell r="A364">
            <v>47904</v>
          </cell>
        </row>
        <row r="365">
          <cell r="A365">
            <v>47949</v>
          </cell>
        </row>
        <row r="366">
          <cell r="A366">
            <v>47959</v>
          </cell>
        </row>
        <row r="367">
          <cell r="A367">
            <v>47969</v>
          </cell>
        </row>
        <row r="368">
          <cell r="A368">
            <v>48011</v>
          </cell>
        </row>
        <row r="369">
          <cell r="A369">
            <v>48098</v>
          </cell>
        </row>
        <row r="370">
          <cell r="A370">
            <v>48133</v>
          </cell>
        </row>
        <row r="371">
          <cell r="A371">
            <v>48154</v>
          </cell>
        </row>
        <row r="372">
          <cell r="A372">
            <v>48167</v>
          </cell>
        </row>
        <row r="373">
          <cell r="A373">
            <v>48207</v>
          </cell>
        </row>
        <row r="374">
          <cell r="A374">
            <v>48214</v>
          </cell>
        </row>
        <row r="375">
          <cell r="A375">
            <v>48253</v>
          </cell>
        </row>
        <row r="376">
          <cell r="A376">
            <v>48254</v>
          </cell>
        </row>
        <row r="377">
          <cell r="A377">
            <v>48299</v>
          </cell>
        </row>
        <row r="378">
          <cell r="A378">
            <v>48325</v>
          </cell>
        </row>
        <row r="379">
          <cell r="A379">
            <v>48335</v>
          </cell>
        </row>
        <row r="380">
          <cell r="A380">
            <v>48361</v>
          </cell>
        </row>
        <row r="381">
          <cell r="A381">
            <v>48464</v>
          </cell>
        </row>
        <row r="382">
          <cell r="A382">
            <v>48499</v>
          </cell>
        </row>
        <row r="383">
          <cell r="A383">
            <v>48520</v>
          </cell>
        </row>
        <row r="384">
          <cell r="A384">
            <v>48533</v>
          </cell>
        </row>
        <row r="385">
          <cell r="A385">
            <v>48573</v>
          </cell>
        </row>
        <row r="386">
          <cell r="A386">
            <v>48580</v>
          </cell>
        </row>
        <row r="387">
          <cell r="A387">
            <v>48638</v>
          </cell>
        </row>
        <row r="388">
          <cell r="A388">
            <v>48639</v>
          </cell>
        </row>
        <row r="389">
          <cell r="A389">
            <v>48684</v>
          </cell>
        </row>
        <row r="390">
          <cell r="A390">
            <v>48690</v>
          </cell>
        </row>
        <row r="391">
          <cell r="A391">
            <v>48700</v>
          </cell>
        </row>
        <row r="392">
          <cell r="A392">
            <v>48746</v>
          </cell>
        </row>
        <row r="393">
          <cell r="A393">
            <v>48829</v>
          </cell>
        </row>
        <row r="394">
          <cell r="A394">
            <v>48864</v>
          </cell>
        </row>
        <row r="395">
          <cell r="A395">
            <v>48885</v>
          </cell>
        </row>
        <row r="396">
          <cell r="A396">
            <v>48898</v>
          </cell>
        </row>
        <row r="397">
          <cell r="A397">
            <v>48938</v>
          </cell>
        </row>
        <row r="398">
          <cell r="A398">
            <v>48945</v>
          </cell>
        </row>
        <row r="399">
          <cell r="A399">
            <v>48995</v>
          </cell>
        </row>
        <row r="400">
          <cell r="A400">
            <v>48996</v>
          </cell>
        </row>
        <row r="401">
          <cell r="A401">
            <v>49041</v>
          </cell>
        </row>
        <row r="402">
          <cell r="A402">
            <v>49055</v>
          </cell>
        </row>
        <row r="403">
          <cell r="A403">
            <v>49065</v>
          </cell>
        </row>
        <row r="404">
          <cell r="A404">
            <v>49103</v>
          </cell>
        </row>
        <row r="405">
          <cell r="A405">
            <v>49194</v>
          </cell>
        </row>
        <row r="406">
          <cell r="A406">
            <v>49229</v>
          </cell>
        </row>
        <row r="407">
          <cell r="A407">
            <v>49250</v>
          </cell>
        </row>
        <row r="408">
          <cell r="A408">
            <v>49263</v>
          </cell>
        </row>
        <row r="409">
          <cell r="A409">
            <v>49303</v>
          </cell>
        </row>
        <row r="410">
          <cell r="A410">
            <v>49310</v>
          </cell>
        </row>
        <row r="411">
          <cell r="A411">
            <v>49345</v>
          </cell>
        </row>
        <row r="412">
          <cell r="A412">
            <v>49346</v>
          </cell>
        </row>
        <row r="413">
          <cell r="A413">
            <v>49391</v>
          </cell>
        </row>
        <row r="414">
          <cell r="A414">
            <v>49420</v>
          </cell>
        </row>
        <row r="415">
          <cell r="A415">
            <v>49430</v>
          </cell>
        </row>
        <row r="416">
          <cell r="A416">
            <v>49453</v>
          </cell>
        </row>
        <row r="417">
          <cell r="A417">
            <v>49559</v>
          </cell>
        </row>
        <row r="418">
          <cell r="A418">
            <v>49594</v>
          </cell>
        </row>
        <row r="419">
          <cell r="A419">
            <v>49615</v>
          </cell>
        </row>
        <row r="420">
          <cell r="A420">
            <v>49628</v>
          </cell>
        </row>
        <row r="421">
          <cell r="A421">
            <v>49668</v>
          </cell>
        </row>
        <row r="422">
          <cell r="A422">
            <v>49675</v>
          </cell>
        </row>
        <row r="423">
          <cell r="A423">
            <v>49730</v>
          </cell>
        </row>
        <row r="424">
          <cell r="A424">
            <v>49731</v>
          </cell>
        </row>
        <row r="425">
          <cell r="A425">
            <v>49776</v>
          </cell>
        </row>
        <row r="426">
          <cell r="A426">
            <v>49786</v>
          </cell>
        </row>
        <row r="427">
          <cell r="A427">
            <v>49796</v>
          </cell>
        </row>
        <row r="428">
          <cell r="A428">
            <v>49838</v>
          </cell>
        </row>
        <row r="429">
          <cell r="A429">
            <v>49925</v>
          </cell>
        </row>
        <row r="430">
          <cell r="A430">
            <v>49960</v>
          </cell>
        </row>
        <row r="431">
          <cell r="A431">
            <v>49981</v>
          </cell>
        </row>
        <row r="432">
          <cell r="A432">
            <v>49994</v>
          </cell>
        </row>
        <row r="433">
          <cell r="A433">
            <v>50034</v>
          </cell>
        </row>
        <row r="434">
          <cell r="A434">
            <v>50041</v>
          </cell>
        </row>
        <row r="435">
          <cell r="A435">
            <v>50087</v>
          </cell>
        </row>
        <row r="436">
          <cell r="A436">
            <v>50088</v>
          </cell>
        </row>
        <row r="437">
          <cell r="A437">
            <v>50133</v>
          </cell>
        </row>
        <row r="438">
          <cell r="A438">
            <v>50151</v>
          </cell>
        </row>
        <row r="439">
          <cell r="A439">
            <v>50161</v>
          </cell>
        </row>
        <row r="440">
          <cell r="A440">
            <v>50195</v>
          </cell>
        </row>
        <row r="441">
          <cell r="A441">
            <v>50290</v>
          </cell>
        </row>
        <row r="442">
          <cell r="A442">
            <v>50325</v>
          </cell>
        </row>
        <row r="443">
          <cell r="A443">
            <v>50346</v>
          </cell>
        </row>
        <row r="444">
          <cell r="A444">
            <v>50359</v>
          </cell>
        </row>
        <row r="445">
          <cell r="A445">
            <v>50399</v>
          </cell>
        </row>
        <row r="446">
          <cell r="A446">
            <v>50406</v>
          </cell>
        </row>
        <row r="447">
          <cell r="A447">
            <v>50472</v>
          </cell>
        </row>
        <row r="448">
          <cell r="A448">
            <v>50473</v>
          </cell>
        </row>
        <row r="449">
          <cell r="A449">
            <v>50516</v>
          </cell>
        </row>
        <row r="450">
          <cell r="A450">
            <v>50518</v>
          </cell>
        </row>
        <row r="451">
          <cell r="A451">
            <v>50526</v>
          </cell>
        </row>
        <row r="452">
          <cell r="A452">
            <v>50580</v>
          </cell>
        </row>
        <row r="453">
          <cell r="A453">
            <v>50655</v>
          </cell>
        </row>
        <row r="454">
          <cell r="A454">
            <v>50690</v>
          </cell>
        </row>
        <row r="455">
          <cell r="A455">
            <v>50711</v>
          </cell>
        </row>
        <row r="456">
          <cell r="A456">
            <v>50724</v>
          </cell>
        </row>
        <row r="457">
          <cell r="A457">
            <v>50764</v>
          </cell>
        </row>
        <row r="458">
          <cell r="A458">
            <v>50771</v>
          </cell>
        </row>
        <row r="459">
          <cell r="A459">
            <v>50822</v>
          </cell>
        </row>
        <row r="460">
          <cell r="A460">
            <v>50823</v>
          </cell>
        </row>
        <row r="461">
          <cell r="A461">
            <v>50868</v>
          </cell>
        </row>
        <row r="462">
          <cell r="A462">
            <v>50881</v>
          </cell>
        </row>
        <row r="463">
          <cell r="A463">
            <v>50891</v>
          </cell>
        </row>
        <row r="464">
          <cell r="A464">
            <v>50930</v>
          </cell>
        </row>
        <row r="465">
          <cell r="A465">
            <v>51020</v>
          </cell>
        </row>
        <row r="466">
          <cell r="A466">
            <v>51055</v>
          </cell>
        </row>
        <row r="467">
          <cell r="A467">
            <v>51076</v>
          </cell>
        </row>
        <row r="468">
          <cell r="A468">
            <v>51089</v>
          </cell>
        </row>
        <row r="469">
          <cell r="A469">
            <v>51129</v>
          </cell>
        </row>
        <row r="470">
          <cell r="A470">
            <v>51136</v>
          </cell>
        </row>
        <row r="471">
          <cell r="A471">
            <v>51179</v>
          </cell>
        </row>
        <row r="472">
          <cell r="A472">
            <v>51180</v>
          </cell>
        </row>
        <row r="473">
          <cell r="A473">
            <v>51225</v>
          </cell>
        </row>
        <row r="474">
          <cell r="A474">
            <v>51247</v>
          </cell>
        </row>
        <row r="475">
          <cell r="A475">
            <v>51257</v>
          </cell>
        </row>
        <row r="476">
          <cell r="A476">
            <v>51287</v>
          </cell>
        </row>
        <row r="477">
          <cell r="A477">
            <v>51386</v>
          </cell>
        </row>
        <row r="478">
          <cell r="A478">
            <v>51421</v>
          </cell>
        </row>
        <row r="479">
          <cell r="A479">
            <v>51442</v>
          </cell>
        </row>
        <row r="480">
          <cell r="A480">
            <v>51455</v>
          </cell>
        </row>
        <row r="481">
          <cell r="A481">
            <v>51495</v>
          </cell>
        </row>
        <row r="482">
          <cell r="A482">
            <v>51502</v>
          </cell>
        </row>
        <row r="483">
          <cell r="A483">
            <v>51564</v>
          </cell>
        </row>
        <row r="484">
          <cell r="A484">
            <v>51565</v>
          </cell>
        </row>
        <row r="485">
          <cell r="A485">
            <v>51610</v>
          </cell>
        </row>
        <row r="486">
          <cell r="A486">
            <v>51612</v>
          </cell>
        </row>
        <row r="487">
          <cell r="A487">
            <v>51622</v>
          </cell>
        </row>
        <row r="488">
          <cell r="A488">
            <v>51672</v>
          </cell>
        </row>
        <row r="489">
          <cell r="A489">
            <v>51751</v>
          </cell>
        </row>
        <row r="490">
          <cell r="A490">
            <v>51786</v>
          </cell>
        </row>
        <row r="491">
          <cell r="A491">
            <v>51807</v>
          </cell>
        </row>
        <row r="492">
          <cell r="A492">
            <v>51820</v>
          </cell>
        </row>
        <row r="493">
          <cell r="A493">
            <v>51860</v>
          </cell>
        </row>
        <row r="494">
          <cell r="A494">
            <v>51867</v>
          </cell>
        </row>
        <row r="495">
          <cell r="A495">
            <v>51914</v>
          </cell>
        </row>
        <row r="496">
          <cell r="A496">
            <v>51915</v>
          </cell>
        </row>
        <row r="497">
          <cell r="A497">
            <v>51960</v>
          </cell>
        </row>
        <row r="498">
          <cell r="A498">
            <v>51977</v>
          </cell>
        </row>
        <row r="499">
          <cell r="A499">
            <v>51987</v>
          </cell>
        </row>
        <row r="500">
          <cell r="A500">
            <v>52022</v>
          </cell>
        </row>
        <row r="501">
          <cell r="A501">
            <v>52116</v>
          </cell>
        </row>
        <row r="502">
          <cell r="A502">
            <v>52151</v>
          </cell>
        </row>
        <row r="503">
          <cell r="A503">
            <v>52172</v>
          </cell>
        </row>
        <row r="504">
          <cell r="A504">
            <v>52185</v>
          </cell>
        </row>
        <row r="505">
          <cell r="A505">
            <v>52225</v>
          </cell>
        </row>
        <row r="506">
          <cell r="A506">
            <v>52232</v>
          </cell>
        </row>
        <row r="507">
          <cell r="A507">
            <v>52271</v>
          </cell>
        </row>
        <row r="508">
          <cell r="A508">
            <v>52272</v>
          </cell>
        </row>
        <row r="509">
          <cell r="A509">
            <v>52317</v>
          </cell>
        </row>
        <row r="510">
          <cell r="A510">
            <v>52342</v>
          </cell>
        </row>
        <row r="511">
          <cell r="A511">
            <v>52352</v>
          </cell>
        </row>
        <row r="512">
          <cell r="A512">
            <v>52379</v>
          </cell>
        </row>
        <row r="513">
          <cell r="A513">
            <v>52481</v>
          </cell>
        </row>
        <row r="514">
          <cell r="A514">
            <v>52516</v>
          </cell>
        </row>
        <row r="515">
          <cell r="A515">
            <v>52537</v>
          </cell>
        </row>
        <row r="516">
          <cell r="A516">
            <v>52550</v>
          </cell>
        </row>
        <row r="517">
          <cell r="A517">
            <v>52590</v>
          </cell>
        </row>
        <row r="518">
          <cell r="A518">
            <v>52597</v>
          </cell>
        </row>
        <row r="519">
          <cell r="A519">
            <v>52656</v>
          </cell>
        </row>
        <row r="520">
          <cell r="A520">
            <v>52657</v>
          </cell>
        </row>
        <row r="521">
          <cell r="A521">
            <v>52702</v>
          </cell>
        </row>
        <row r="522">
          <cell r="A522">
            <v>52708</v>
          </cell>
        </row>
        <row r="523">
          <cell r="A523">
            <v>52718</v>
          </cell>
        </row>
        <row r="524">
          <cell r="A524">
            <v>52764</v>
          </cell>
        </row>
        <row r="525">
          <cell r="A525">
            <v>52847</v>
          </cell>
        </row>
        <row r="526">
          <cell r="A526">
            <v>52882</v>
          </cell>
        </row>
        <row r="527">
          <cell r="A527">
            <v>52903</v>
          </cell>
        </row>
        <row r="528">
          <cell r="A528">
            <v>52916</v>
          </cell>
        </row>
        <row r="529">
          <cell r="A529">
            <v>52956</v>
          </cell>
        </row>
        <row r="530">
          <cell r="A530">
            <v>52963</v>
          </cell>
        </row>
        <row r="531">
          <cell r="A531">
            <v>53013</v>
          </cell>
        </row>
        <row r="532">
          <cell r="A532">
            <v>53014</v>
          </cell>
        </row>
        <row r="533">
          <cell r="A533">
            <v>53059</v>
          </cell>
        </row>
        <row r="534">
          <cell r="A534">
            <v>53073</v>
          </cell>
        </row>
        <row r="535">
          <cell r="A535">
            <v>53083</v>
          </cell>
        </row>
        <row r="536">
          <cell r="A536">
            <v>53121</v>
          </cell>
        </row>
        <row r="537">
          <cell r="A537">
            <v>53212</v>
          </cell>
        </row>
        <row r="538">
          <cell r="A538">
            <v>53247</v>
          </cell>
        </row>
        <row r="539">
          <cell r="A539">
            <v>53268</v>
          </cell>
        </row>
        <row r="540">
          <cell r="A540">
            <v>53281</v>
          </cell>
        </row>
        <row r="541">
          <cell r="A541">
            <v>53321</v>
          </cell>
        </row>
        <row r="542">
          <cell r="A542">
            <v>53328</v>
          </cell>
        </row>
        <row r="543">
          <cell r="A543">
            <v>53363</v>
          </cell>
        </row>
        <row r="544">
          <cell r="A544">
            <v>53364</v>
          </cell>
        </row>
        <row r="545">
          <cell r="A545">
            <v>53409</v>
          </cell>
        </row>
        <row r="546">
          <cell r="A546">
            <v>53438</v>
          </cell>
        </row>
        <row r="547">
          <cell r="A547">
            <v>53448</v>
          </cell>
        </row>
        <row r="548">
          <cell r="A548">
            <v>53471</v>
          </cell>
        </row>
        <row r="549">
          <cell r="A549">
            <v>53577</v>
          </cell>
        </row>
        <row r="550">
          <cell r="A550">
            <v>53612</v>
          </cell>
        </row>
        <row r="551">
          <cell r="A551">
            <v>53633</v>
          </cell>
        </row>
        <row r="552">
          <cell r="A552">
            <v>53646</v>
          </cell>
        </row>
        <row r="553">
          <cell r="A553">
            <v>53686</v>
          </cell>
        </row>
        <row r="554">
          <cell r="A554">
            <v>53693</v>
          </cell>
        </row>
        <row r="555">
          <cell r="A555">
            <v>53748</v>
          </cell>
        </row>
        <row r="556">
          <cell r="A556">
            <v>53749</v>
          </cell>
        </row>
        <row r="557">
          <cell r="A557">
            <v>53794</v>
          </cell>
        </row>
        <row r="558">
          <cell r="A558">
            <v>53803</v>
          </cell>
        </row>
        <row r="559">
          <cell r="A559">
            <v>53813</v>
          </cell>
        </row>
        <row r="560">
          <cell r="A560">
            <v>53856</v>
          </cell>
        </row>
        <row r="561">
          <cell r="A561">
            <v>53942</v>
          </cell>
        </row>
        <row r="562">
          <cell r="A562">
            <v>53977</v>
          </cell>
        </row>
        <row r="563">
          <cell r="A563">
            <v>53998</v>
          </cell>
        </row>
        <row r="564">
          <cell r="A564">
            <v>54011</v>
          </cell>
        </row>
        <row r="565">
          <cell r="A565">
            <v>54051</v>
          </cell>
        </row>
        <row r="566">
          <cell r="A566">
            <v>54058</v>
          </cell>
        </row>
        <row r="567">
          <cell r="A567">
            <v>54105</v>
          </cell>
        </row>
        <row r="568">
          <cell r="A568">
            <v>54106</v>
          </cell>
        </row>
        <row r="569">
          <cell r="A569">
            <v>54151</v>
          </cell>
        </row>
        <row r="570">
          <cell r="A570">
            <v>54169</v>
          </cell>
        </row>
        <row r="571">
          <cell r="A571">
            <v>54179</v>
          </cell>
        </row>
        <row r="572">
          <cell r="A572">
            <v>54213</v>
          </cell>
        </row>
        <row r="573">
          <cell r="A573">
            <v>54308</v>
          </cell>
        </row>
        <row r="574">
          <cell r="A574">
            <v>54343</v>
          </cell>
        </row>
        <row r="575">
          <cell r="A575">
            <v>54364</v>
          </cell>
        </row>
        <row r="576">
          <cell r="A576">
            <v>54377</v>
          </cell>
        </row>
        <row r="577">
          <cell r="A577">
            <v>54417</v>
          </cell>
        </row>
        <row r="578">
          <cell r="A578">
            <v>54424</v>
          </cell>
        </row>
        <row r="579">
          <cell r="A579">
            <v>54483</v>
          </cell>
        </row>
        <row r="580">
          <cell r="A580">
            <v>54484</v>
          </cell>
        </row>
        <row r="581">
          <cell r="A581">
            <v>54529</v>
          </cell>
        </row>
        <row r="582">
          <cell r="A582">
            <v>54534</v>
          </cell>
        </row>
        <row r="583">
          <cell r="A583">
            <v>54544</v>
          </cell>
        </row>
        <row r="584">
          <cell r="A584">
            <v>54591</v>
          </cell>
        </row>
        <row r="585">
          <cell r="A585">
            <v>54673</v>
          </cell>
        </row>
        <row r="586">
          <cell r="A586">
            <v>54708</v>
          </cell>
        </row>
        <row r="587">
          <cell r="A587">
            <v>54729</v>
          </cell>
        </row>
        <row r="588">
          <cell r="A588">
            <v>54742</v>
          </cell>
        </row>
        <row r="589">
          <cell r="A589">
            <v>54782</v>
          </cell>
        </row>
        <row r="590">
          <cell r="A590">
            <v>54789</v>
          </cell>
        </row>
        <row r="591">
          <cell r="A591">
            <v>54840</v>
          </cell>
        </row>
        <row r="592">
          <cell r="A592">
            <v>54841</v>
          </cell>
        </row>
        <row r="593">
          <cell r="A593">
            <v>54886</v>
          </cell>
        </row>
        <row r="594">
          <cell r="A594">
            <v>54899</v>
          </cell>
        </row>
        <row r="595">
          <cell r="A595">
            <v>54909</v>
          </cell>
        </row>
        <row r="596">
          <cell r="A596">
            <v>54948</v>
          </cell>
        </row>
        <row r="597">
          <cell r="A597">
            <v>55038</v>
          </cell>
        </row>
        <row r="598">
          <cell r="A598">
            <v>55073</v>
          </cell>
        </row>
        <row r="599">
          <cell r="A599">
            <v>55094</v>
          </cell>
        </row>
        <row r="600">
          <cell r="A600">
            <v>55107</v>
          </cell>
        </row>
        <row r="601">
          <cell r="A601">
            <v>55147</v>
          </cell>
        </row>
        <row r="602">
          <cell r="A602">
            <v>55154</v>
          </cell>
        </row>
        <row r="603">
          <cell r="A603">
            <v>55197</v>
          </cell>
        </row>
        <row r="604">
          <cell r="A604">
            <v>55198</v>
          </cell>
        </row>
        <row r="605">
          <cell r="A605">
            <v>55243</v>
          </cell>
        </row>
        <row r="606">
          <cell r="A606">
            <v>55264</v>
          </cell>
        </row>
        <row r="607">
          <cell r="A607">
            <v>55274</v>
          </cell>
        </row>
        <row r="608">
          <cell r="A608">
            <v>55305</v>
          </cell>
        </row>
        <row r="609">
          <cell r="A609">
            <v>55403</v>
          </cell>
        </row>
        <row r="610">
          <cell r="A610">
            <v>55438</v>
          </cell>
        </row>
        <row r="611">
          <cell r="A611">
            <v>55459</v>
          </cell>
        </row>
        <row r="612">
          <cell r="A612">
            <v>55472</v>
          </cell>
        </row>
        <row r="613">
          <cell r="A613">
            <v>55512</v>
          </cell>
        </row>
        <row r="614">
          <cell r="A614">
            <v>55519</v>
          </cell>
        </row>
        <row r="615">
          <cell r="A615">
            <v>55582</v>
          </cell>
        </row>
        <row r="616">
          <cell r="A616">
            <v>55583</v>
          </cell>
        </row>
        <row r="617">
          <cell r="A617">
            <v>55628</v>
          </cell>
        </row>
        <row r="618">
          <cell r="A618">
            <v>55630</v>
          </cell>
        </row>
        <row r="619">
          <cell r="A619">
            <v>55640</v>
          </cell>
        </row>
        <row r="620">
          <cell r="A620">
            <v>55690</v>
          </cell>
        </row>
        <row r="621">
          <cell r="A621">
            <v>55769</v>
          </cell>
        </row>
        <row r="622">
          <cell r="A622">
            <v>55804</v>
          </cell>
        </row>
        <row r="623">
          <cell r="A623">
            <v>55825</v>
          </cell>
        </row>
        <row r="624">
          <cell r="A624">
            <v>55838</v>
          </cell>
        </row>
        <row r="625">
          <cell r="A625">
            <v>55878</v>
          </cell>
        </row>
        <row r="626">
          <cell r="A626">
            <v>55885</v>
          </cell>
        </row>
        <row r="627">
          <cell r="A627">
            <v>55932</v>
          </cell>
        </row>
        <row r="628">
          <cell r="A628">
            <v>55933</v>
          </cell>
        </row>
        <row r="629">
          <cell r="A629">
            <v>55978</v>
          </cell>
        </row>
        <row r="630">
          <cell r="A630">
            <v>55995</v>
          </cell>
        </row>
        <row r="631">
          <cell r="A631">
            <v>56005</v>
          </cell>
        </row>
        <row r="632">
          <cell r="A632">
            <v>56040</v>
          </cell>
        </row>
        <row r="633">
          <cell r="A633">
            <v>56134</v>
          </cell>
        </row>
        <row r="634">
          <cell r="A634">
            <v>56169</v>
          </cell>
        </row>
        <row r="635">
          <cell r="A635">
            <v>56190</v>
          </cell>
        </row>
        <row r="636">
          <cell r="A636">
            <v>56203</v>
          </cell>
        </row>
        <row r="637">
          <cell r="A637">
            <v>56243</v>
          </cell>
        </row>
        <row r="638">
          <cell r="A638">
            <v>56250</v>
          </cell>
        </row>
        <row r="639">
          <cell r="A639">
            <v>56289</v>
          </cell>
        </row>
        <row r="640">
          <cell r="A640">
            <v>56290</v>
          </cell>
        </row>
        <row r="641">
          <cell r="A641">
            <v>56335</v>
          </cell>
        </row>
        <row r="642">
          <cell r="A642">
            <v>56360</v>
          </cell>
        </row>
        <row r="643">
          <cell r="A643">
            <v>56370</v>
          </cell>
        </row>
        <row r="644">
          <cell r="A644">
            <v>56397</v>
          </cell>
        </row>
        <row r="645">
          <cell r="A645">
            <v>56499</v>
          </cell>
        </row>
        <row r="646">
          <cell r="A646">
            <v>56534</v>
          </cell>
        </row>
        <row r="647">
          <cell r="A647">
            <v>56555</v>
          </cell>
        </row>
        <row r="648">
          <cell r="A648">
            <v>56568</v>
          </cell>
        </row>
        <row r="649">
          <cell r="A649">
            <v>56608</v>
          </cell>
        </row>
        <row r="650">
          <cell r="A650">
            <v>56615</v>
          </cell>
        </row>
        <row r="651">
          <cell r="A651">
            <v>56674</v>
          </cell>
        </row>
        <row r="652">
          <cell r="A652">
            <v>56675</v>
          </cell>
        </row>
        <row r="653">
          <cell r="A653">
            <v>56720</v>
          </cell>
        </row>
        <row r="654">
          <cell r="A654">
            <v>56725</v>
          </cell>
        </row>
        <row r="655">
          <cell r="A655">
            <v>56735</v>
          </cell>
        </row>
        <row r="656">
          <cell r="A656">
            <v>56782</v>
          </cell>
        </row>
        <row r="657">
          <cell r="A657">
            <v>56864</v>
          </cell>
        </row>
        <row r="658">
          <cell r="A658">
            <v>56899</v>
          </cell>
        </row>
        <row r="659">
          <cell r="A659">
            <v>56920</v>
          </cell>
        </row>
        <row r="660">
          <cell r="A660">
            <v>56933</v>
          </cell>
        </row>
        <row r="661">
          <cell r="A661">
            <v>56973</v>
          </cell>
        </row>
        <row r="662">
          <cell r="A662">
            <v>56980</v>
          </cell>
        </row>
        <row r="663">
          <cell r="A663">
            <v>57024</v>
          </cell>
        </row>
        <row r="664">
          <cell r="A664">
            <v>57025</v>
          </cell>
        </row>
        <row r="665">
          <cell r="A665">
            <v>57070</v>
          </cell>
        </row>
        <row r="666">
          <cell r="A666">
            <v>57091</v>
          </cell>
        </row>
        <row r="667">
          <cell r="A667">
            <v>57101</v>
          </cell>
        </row>
        <row r="668">
          <cell r="A668">
            <v>57132</v>
          </cell>
        </row>
        <row r="669">
          <cell r="A669">
            <v>57230</v>
          </cell>
        </row>
        <row r="670">
          <cell r="A670">
            <v>57265</v>
          </cell>
        </row>
        <row r="671">
          <cell r="A671">
            <v>57286</v>
          </cell>
        </row>
        <row r="672">
          <cell r="A672">
            <v>57299</v>
          </cell>
        </row>
        <row r="673">
          <cell r="A673">
            <v>57339</v>
          </cell>
        </row>
        <row r="674">
          <cell r="A674">
            <v>57346</v>
          </cell>
        </row>
        <row r="675">
          <cell r="A675">
            <v>57409</v>
          </cell>
        </row>
        <row r="676">
          <cell r="A676">
            <v>57410</v>
          </cell>
        </row>
        <row r="677">
          <cell r="A677">
            <v>57455</v>
          </cell>
        </row>
        <row r="678">
          <cell r="A678">
            <v>57456</v>
          </cell>
        </row>
        <row r="679">
          <cell r="A679">
            <v>57466</v>
          </cell>
        </row>
        <row r="680">
          <cell r="A680">
            <v>57517</v>
          </cell>
        </row>
        <row r="681">
          <cell r="A681">
            <v>57595</v>
          </cell>
        </row>
        <row r="682">
          <cell r="A682">
            <v>57630</v>
          </cell>
        </row>
        <row r="683">
          <cell r="A683">
            <v>57651</v>
          </cell>
        </row>
        <row r="684">
          <cell r="A684">
            <v>57664</v>
          </cell>
        </row>
        <row r="685">
          <cell r="A685">
            <v>57704</v>
          </cell>
        </row>
        <row r="686">
          <cell r="A686">
            <v>57711</v>
          </cell>
        </row>
        <row r="687">
          <cell r="A687">
            <v>57766</v>
          </cell>
        </row>
        <row r="688">
          <cell r="A688">
            <v>57767</v>
          </cell>
        </row>
        <row r="689">
          <cell r="A689">
            <v>57812</v>
          </cell>
        </row>
        <row r="690">
          <cell r="A690">
            <v>57821</v>
          </cell>
        </row>
        <row r="691">
          <cell r="A691">
            <v>57831</v>
          </cell>
        </row>
        <row r="692">
          <cell r="A692">
            <v>57874</v>
          </cell>
        </row>
        <row r="693">
          <cell r="A693">
            <v>57960</v>
          </cell>
        </row>
        <row r="694">
          <cell r="A694">
            <v>57995</v>
          </cell>
        </row>
        <row r="695">
          <cell r="A695">
            <v>58016</v>
          </cell>
        </row>
        <row r="696">
          <cell r="A696">
            <v>58029</v>
          </cell>
        </row>
        <row r="697">
          <cell r="A697">
            <v>58069</v>
          </cell>
        </row>
        <row r="698">
          <cell r="A698">
            <v>58076</v>
          </cell>
        </row>
        <row r="699">
          <cell r="A699">
            <v>58116</v>
          </cell>
        </row>
        <row r="700">
          <cell r="A700">
            <v>58117</v>
          </cell>
        </row>
        <row r="701">
          <cell r="A701">
            <v>58162</v>
          </cell>
        </row>
        <row r="702">
          <cell r="A702">
            <v>58186</v>
          </cell>
        </row>
        <row r="703">
          <cell r="A703">
            <v>58196</v>
          </cell>
        </row>
        <row r="704">
          <cell r="A704">
            <v>58224</v>
          </cell>
        </row>
        <row r="705">
          <cell r="A705">
            <v>58325</v>
          </cell>
        </row>
        <row r="706">
          <cell r="A706">
            <v>58360</v>
          </cell>
        </row>
        <row r="707">
          <cell r="A707">
            <v>58381</v>
          </cell>
        </row>
        <row r="708">
          <cell r="A708">
            <v>58394</v>
          </cell>
        </row>
        <row r="709">
          <cell r="A709">
            <v>58434</v>
          </cell>
        </row>
        <row r="710">
          <cell r="A710">
            <v>58441</v>
          </cell>
        </row>
        <row r="711">
          <cell r="A711">
            <v>58501</v>
          </cell>
        </row>
        <row r="712">
          <cell r="A712">
            <v>58502</v>
          </cell>
        </row>
        <row r="713">
          <cell r="A713">
            <v>58547</v>
          </cell>
        </row>
        <row r="714">
          <cell r="A714">
            <v>58552</v>
          </cell>
        </row>
        <row r="715">
          <cell r="A715">
            <v>58562</v>
          </cell>
        </row>
        <row r="716">
          <cell r="A716">
            <v>58609</v>
          </cell>
        </row>
        <row r="717">
          <cell r="A717">
            <v>58691</v>
          </cell>
        </row>
        <row r="718">
          <cell r="A718">
            <v>58726</v>
          </cell>
        </row>
        <row r="719">
          <cell r="A719">
            <v>58747</v>
          </cell>
        </row>
        <row r="720">
          <cell r="A720">
            <v>58760</v>
          </cell>
        </row>
        <row r="721">
          <cell r="A721">
            <v>58800</v>
          </cell>
        </row>
        <row r="722">
          <cell r="A722">
            <v>58807</v>
          </cell>
        </row>
        <row r="723">
          <cell r="A723">
            <v>58858</v>
          </cell>
        </row>
        <row r="724">
          <cell r="A724">
            <v>58859</v>
          </cell>
        </row>
        <row r="725">
          <cell r="A725">
            <v>58904</v>
          </cell>
        </row>
        <row r="726">
          <cell r="A726">
            <v>58917</v>
          </cell>
        </row>
        <row r="727">
          <cell r="A727">
            <v>58927</v>
          </cell>
        </row>
        <row r="728">
          <cell r="A728">
            <v>58966</v>
          </cell>
        </row>
        <row r="729">
          <cell r="A729">
            <v>59056</v>
          </cell>
        </row>
        <row r="730">
          <cell r="A730">
            <v>59091</v>
          </cell>
        </row>
        <row r="731">
          <cell r="A731">
            <v>59112</v>
          </cell>
        </row>
        <row r="732">
          <cell r="A732">
            <v>59125</v>
          </cell>
        </row>
        <row r="733">
          <cell r="A733">
            <v>59165</v>
          </cell>
        </row>
        <row r="734">
          <cell r="A734">
            <v>59172</v>
          </cell>
        </row>
        <row r="735">
          <cell r="A735">
            <v>59208</v>
          </cell>
        </row>
        <row r="736">
          <cell r="A736">
            <v>59209</v>
          </cell>
        </row>
        <row r="737">
          <cell r="A737">
            <v>59254</v>
          </cell>
        </row>
        <row r="738">
          <cell r="A738">
            <v>59282</v>
          </cell>
        </row>
        <row r="739">
          <cell r="A739">
            <v>59292</v>
          </cell>
        </row>
        <row r="740">
          <cell r="A740">
            <v>59316</v>
          </cell>
        </row>
        <row r="741">
          <cell r="A741">
            <v>59421</v>
          </cell>
        </row>
        <row r="742">
          <cell r="A742">
            <v>59456</v>
          </cell>
        </row>
        <row r="743">
          <cell r="A743">
            <v>59477</v>
          </cell>
        </row>
        <row r="744">
          <cell r="A744">
            <v>59490</v>
          </cell>
        </row>
        <row r="745">
          <cell r="A745">
            <v>59530</v>
          </cell>
        </row>
        <row r="746">
          <cell r="A746">
            <v>59537</v>
          </cell>
        </row>
        <row r="747">
          <cell r="A747">
            <v>59593</v>
          </cell>
        </row>
        <row r="748">
          <cell r="A748">
            <v>59594</v>
          </cell>
        </row>
        <row r="749">
          <cell r="A749">
            <v>59639</v>
          </cell>
        </row>
        <row r="750">
          <cell r="A750">
            <v>59647</v>
          </cell>
        </row>
        <row r="751">
          <cell r="A751">
            <v>59657</v>
          </cell>
        </row>
        <row r="752">
          <cell r="A752">
            <v>59701</v>
          </cell>
        </row>
        <row r="753">
          <cell r="A753">
            <v>59786</v>
          </cell>
        </row>
        <row r="754">
          <cell r="A754">
            <v>59821</v>
          </cell>
        </row>
        <row r="755">
          <cell r="A755">
            <v>59842</v>
          </cell>
        </row>
        <row r="756">
          <cell r="A756">
            <v>59855</v>
          </cell>
        </row>
        <row r="757">
          <cell r="A757">
            <v>59895</v>
          </cell>
        </row>
        <row r="758">
          <cell r="A758">
            <v>59902</v>
          </cell>
        </row>
        <row r="759">
          <cell r="A759">
            <v>59950</v>
          </cell>
        </row>
        <row r="760">
          <cell r="A760">
            <v>59951</v>
          </cell>
        </row>
        <row r="761">
          <cell r="A761">
            <v>59996</v>
          </cell>
        </row>
        <row r="762">
          <cell r="A762">
            <v>60013</v>
          </cell>
        </row>
        <row r="763">
          <cell r="A763">
            <v>60023</v>
          </cell>
        </row>
        <row r="764">
          <cell r="A764">
            <v>60058</v>
          </cell>
        </row>
        <row r="765">
          <cell r="A765">
            <v>60152</v>
          </cell>
        </row>
        <row r="766">
          <cell r="A766">
            <v>60187</v>
          </cell>
        </row>
        <row r="767">
          <cell r="A767">
            <v>60208</v>
          </cell>
        </row>
        <row r="768">
          <cell r="A768">
            <v>60221</v>
          </cell>
        </row>
        <row r="769">
          <cell r="A769">
            <v>60261</v>
          </cell>
        </row>
        <row r="770">
          <cell r="A770">
            <v>60268</v>
          </cell>
        </row>
        <row r="771">
          <cell r="A771">
            <v>60307</v>
          </cell>
        </row>
        <row r="772">
          <cell r="A772">
            <v>60308</v>
          </cell>
        </row>
        <row r="773">
          <cell r="A773">
            <v>60353</v>
          </cell>
        </row>
        <row r="774">
          <cell r="A774">
            <v>60378</v>
          </cell>
        </row>
        <row r="775">
          <cell r="A775">
            <v>60388</v>
          </cell>
        </row>
        <row r="776">
          <cell r="A776">
            <v>60415</v>
          </cell>
        </row>
        <row r="777">
          <cell r="A777">
            <v>60517</v>
          </cell>
        </row>
        <row r="778">
          <cell r="A778">
            <v>60552</v>
          </cell>
        </row>
        <row r="779">
          <cell r="A779">
            <v>60573</v>
          </cell>
        </row>
        <row r="780">
          <cell r="A780">
            <v>60586</v>
          </cell>
        </row>
        <row r="781">
          <cell r="A781">
            <v>60626</v>
          </cell>
        </row>
        <row r="782">
          <cell r="A782">
            <v>60633</v>
          </cell>
        </row>
        <row r="783">
          <cell r="A783">
            <v>60685</v>
          </cell>
        </row>
        <row r="784">
          <cell r="A784">
            <v>60686</v>
          </cell>
        </row>
        <row r="785">
          <cell r="A785">
            <v>60731</v>
          </cell>
        </row>
        <row r="786">
          <cell r="A786">
            <v>60743</v>
          </cell>
        </row>
        <row r="787">
          <cell r="A787">
            <v>60753</v>
          </cell>
        </row>
        <row r="788">
          <cell r="A788">
            <v>60793</v>
          </cell>
        </row>
        <row r="789">
          <cell r="A789">
            <v>60882</v>
          </cell>
        </row>
        <row r="790">
          <cell r="A790">
            <v>60917</v>
          </cell>
        </row>
        <row r="791">
          <cell r="A791">
            <v>60938</v>
          </cell>
        </row>
        <row r="792">
          <cell r="A792">
            <v>60951</v>
          </cell>
        </row>
        <row r="793">
          <cell r="A793">
            <v>60991</v>
          </cell>
        </row>
        <row r="794">
          <cell r="A794">
            <v>60998</v>
          </cell>
        </row>
        <row r="795">
          <cell r="A795">
            <v>61042</v>
          </cell>
        </row>
        <row r="796">
          <cell r="A796">
            <v>61043</v>
          </cell>
        </row>
        <row r="797">
          <cell r="A797">
            <v>61088</v>
          </cell>
        </row>
        <row r="798">
          <cell r="A798">
            <v>61108</v>
          </cell>
        </row>
        <row r="799">
          <cell r="A799">
            <v>61118</v>
          </cell>
        </row>
        <row r="800">
          <cell r="A800">
            <v>61150</v>
          </cell>
        </row>
        <row r="801">
          <cell r="A801">
            <v>61247</v>
          </cell>
        </row>
        <row r="802">
          <cell r="A802">
            <v>61282</v>
          </cell>
        </row>
        <row r="803">
          <cell r="A803">
            <v>61303</v>
          </cell>
        </row>
        <row r="804">
          <cell r="A804">
            <v>61316</v>
          </cell>
        </row>
        <row r="805">
          <cell r="A805">
            <v>61356</v>
          </cell>
        </row>
        <row r="806">
          <cell r="A806">
            <v>61363</v>
          </cell>
        </row>
        <row r="807">
          <cell r="A807">
            <v>61427</v>
          </cell>
        </row>
        <row r="808">
          <cell r="A808">
            <v>61428</v>
          </cell>
        </row>
        <row r="809">
          <cell r="A809">
            <v>61473</v>
          </cell>
        </row>
        <row r="810">
          <cell r="A810">
            <v>61474</v>
          </cell>
        </row>
        <row r="811">
          <cell r="A811">
            <v>61484</v>
          </cell>
        </row>
        <row r="812">
          <cell r="A812">
            <v>61535</v>
          </cell>
        </row>
        <row r="813">
          <cell r="A813">
            <v>61613</v>
          </cell>
        </row>
        <row r="814">
          <cell r="A814">
            <v>61648</v>
          </cell>
        </row>
        <row r="815">
          <cell r="A815">
            <v>61669</v>
          </cell>
        </row>
        <row r="816">
          <cell r="A816">
            <v>61682</v>
          </cell>
        </row>
        <row r="817">
          <cell r="A817">
            <v>61722</v>
          </cell>
        </row>
        <row r="818">
          <cell r="A818">
            <v>61729</v>
          </cell>
        </row>
        <row r="819">
          <cell r="A819">
            <v>61784</v>
          </cell>
        </row>
        <row r="820">
          <cell r="A820">
            <v>61785</v>
          </cell>
        </row>
        <row r="821">
          <cell r="A821">
            <v>61830</v>
          </cell>
        </row>
        <row r="822">
          <cell r="A822">
            <v>61839</v>
          </cell>
        </row>
        <row r="823">
          <cell r="A823">
            <v>61849</v>
          </cell>
        </row>
        <row r="824">
          <cell r="A824">
            <v>61892</v>
          </cell>
        </row>
        <row r="825">
          <cell r="A825">
            <v>61978</v>
          </cell>
        </row>
        <row r="826">
          <cell r="A826">
            <v>62013</v>
          </cell>
        </row>
        <row r="827">
          <cell r="A827">
            <v>62034</v>
          </cell>
        </row>
        <row r="828">
          <cell r="A828">
            <v>62047</v>
          </cell>
        </row>
        <row r="829">
          <cell r="A829">
            <v>62087</v>
          </cell>
        </row>
        <row r="830">
          <cell r="A830">
            <v>62094</v>
          </cell>
        </row>
        <row r="831">
          <cell r="A831">
            <v>62134</v>
          </cell>
        </row>
        <row r="832">
          <cell r="A832">
            <v>62135</v>
          </cell>
        </row>
        <row r="833">
          <cell r="A833">
            <v>62180</v>
          </cell>
        </row>
        <row r="834">
          <cell r="A834">
            <v>62204</v>
          </cell>
        </row>
        <row r="835">
          <cell r="A835">
            <v>62214</v>
          </cell>
        </row>
        <row r="836">
          <cell r="A836">
            <v>62242</v>
          </cell>
        </row>
        <row r="837">
          <cell r="A837">
            <v>62343</v>
          </cell>
        </row>
        <row r="838">
          <cell r="A838">
            <v>62378</v>
          </cell>
        </row>
        <row r="839">
          <cell r="A839">
            <v>62399</v>
          </cell>
        </row>
        <row r="840">
          <cell r="A840">
            <v>62412</v>
          </cell>
        </row>
        <row r="841">
          <cell r="A841">
            <v>62452</v>
          </cell>
        </row>
        <row r="842">
          <cell r="A842">
            <v>62459</v>
          </cell>
        </row>
        <row r="843">
          <cell r="A843">
            <v>62519</v>
          </cell>
        </row>
        <row r="844">
          <cell r="A844">
            <v>62520</v>
          </cell>
        </row>
        <row r="845">
          <cell r="A845">
            <v>62565</v>
          </cell>
        </row>
        <row r="846">
          <cell r="A846">
            <v>62569</v>
          </cell>
        </row>
        <row r="847">
          <cell r="A847">
            <v>62579</v>
          </cell>
        </row>
        <row r="848">
          <cell r="A848">
            <v>62627</v>
          </cell>
        </row>
        <row r="849">
          <cell r="A849">
            <v>62708</v>
          </cell>
        </row>
        <row r="850">
          <cell r="A850">
            <v>62743</v>
          </cell>
        </row>
        <row r="851">
          <cell r="A851">
            <v>62764</v>
          </cell>
        </row>
        <row r="852">
          <cell r="A852">
            <v>62777</v>
          </cell>
        </row>
        <row r="853">
          <cell r="A853">
            <v>62817</v>
          </cell>
        </row>
        <row r="854">
          <cell r="A854">
            <v>62824</v>
          </cell>
        </row>
        <row r="855">
          <cell r="A855">
            <v>62876</v>
          </cell>
        </row>
        <row r="856">
          <cell r="A856">
            <v>62877</v>
          </cell>
        </row>
        <row r="857">
          <cell r="A857">
            <v>62922</v>
          </cell>
        </row>
        <row r="858">
          <cell r="A858">
            <v>62935</v>
          </cell>
        </row>
        <row r="859">
          <cell r="A859">
            <v>62945</v>
          </cell>
        </row>
        <row r="860">
          <cell r="A860">
            <v>62984</v>
          </cell>
        </row>
        <row r="861">
          <cell r="A861">
            <v>63074</v>
          </cell>
        </row>
        <row r="862">
          <cell r="A862">
            <v>63109</v>
          </cell>
        </row>
        <row r="863">
          <cell r="A863">
            <v>63130</v>
          </cell>
        </row>
        <row r="864">
          <cell r="A864">
            <v>63143</v>
          </cell>
        </row>
        <row r="865">
          <cell r="A865">
            <v>63183</v>
          </cell>
        </row>
        <row r="866">
          <cell r="A866">
            <v>63190</v>
          </cell>
        </row>
        <row r="867">
          <cell r="A867">
            <v>63226</v>
          </cell>
        </row>
        <row r="868">
          <cell r="A868">
            <v>63227</v>
          </cell>
        </row>
        <row r="869">
          <cell r="A869">
            <v>63272</v>
          </cell>
        </row>
        <row r="870">
          <cell r="A870">
            <v>63300</v>
          </cell>
        </row>
        <row r="871">
          <cell r="A871">
            <v>63310</v>
          </cell>
        </row>
        <row r="872">
          <cell r="A872">
            <v>63334</v>
          </cell>
        </row>
        <row r="873">
          <cell r="A873">
            <v>63439</v>
          </cell>
        </row>
        <row r="874">
          <cell r="A874">
            <v>63474</v>
          </cell>
        </row>
        <row r="875">
          <cell r="A875">
            <v>63495</v>
          </cell>
        </row>
        <row r="876">
          <cell r="A876">
            <v>63508</v>
          </cell>
        </row>
        <row r="877">
          <cell r="A877">
            <v>63548</v>
          </cell>
        </row>
        <row r="878">
          <cell r="A878">
            <v>63555</v>
          </cell>
        </row>
        <row r="879">
          <cell r="A879">
            <v>63611</v>
          </cell>
        </row>
        <row r="880">
          <cell r="A880">
            <v>63612</v>
          </cell>
        </row>
        <row r="881">
          <cell r="A881">
            <v>63657</v>
          </cell>
        </row>
        <row r="882">
          <cell r="A882">
            <v>63665</v>
          </cell>
        </row>
        <row r="883">
          <cell r="A883">
            <v>63675</v>
          </cell>
        </row>
        <row r="884">
          <cell r="A884">
            <v>63719</v>
          </cell>
        </row>
        <row r="885">
          <cell r="A885">
            <v>63804</v>
          </cell>
        </row>
        <row r="886">
          <cell r="A886">
            <v>63839</v>
          </cell>
        </row>
        <row r="887">
          <cell r="A887">
            <v>63860</v>
          </cell>
        </row>
        <row r="888">
          <cell r="A888">
            <v>63873</v>
          </cell>
        </row>
        <row r="889">
          <cell r="A889">
            <v>63913</v>
          </cell>
        </row>
        <row r="890">
          <cell r="A890">
            <v>63920</v>
          </cell>
        </row>
        <row r="891">
          <cell r="A891">
            <v>63968</v>
          </cell>
        </row>
        <row r="892">
          <cell r="A892">
            <v>63969</v>
          </cell>
        </row>
        <row r="893">
          <cell r="A893">
            <v>64014</v>
          </cell>
        </row>
        <row r="894">
          <cell r="A894">
            <v>64030</v>
          </cell>
        </row>
        <row r="895">
          <cell r="A895">
            <v>64040</v>
          </cell>
        </row>
        <row r="896">
          <cell r="A896">
            <v>64076</v>
          </cell>
        </row>
        <row r="897">
          <cell r="A897">
            <v>64169</v>
          </cell>
        </row>
        <row r="898">
          <cell r="A898">
            <v>64204</v>
          </cell>
        </row>
        <row r="899">
          <cell r="A899">
            <v>64225</v>
          </cell>
        </row>
        <row r="900">
          <cell r="A900">
            <v>64238</v>
          </cell>
        </row>
        <row r="901">
          <cell r="A901">
            <v>64278</v>
          </cell>
        </row>
        <row r="902">
          <cell r="A902">
            <v>64285</v>
          </cell>
        </row>
        <row r="903">
          <cell r="A903">
            <v>64346</v>
          </cell>
        </row>
        <row r="904">
          <cell r="A904">
            <v>64347</v>
          </cell>
        </row>
        <row r="905">
          <cell r="A905">
            <v>64392</v>
          </cell>
        </row>
        <row r="906">
          <cell r="A906">
            <v>64396</v>
          </cell>
        </row>
        <row r="907">
          <cell r="A907">
            <v>64406</v>
          </cell>
        </row>
        <row r="908">
          <cell r="A908">
            <v>64454</v>
          </cell>
        </row>
        <row r="909">
          <cell r="A909">
            <v>64535</v>
          </cell>
        </row>
        <row r="910">
          <cell r="A910">
            <v>64570</v>
          </cell>
        </row>
        <row r="911">
          <cell r="A911">
            <v>64591</v>
          </cell>
        </row>
        <row r="912">
          <cell r="A912">
            <v>64604</v>
          </cell>
        </row>
        <row r="913">
          <cell r="A913">
            <v>64644</v>
          </cell>
        </row>
        <row r="914">
          <cell r="A914">
            <v>64651</v>
          </cell>
        </row>
        <row r="915">
          <cell r="A915">
            <v>64703</v>
          </cell>
        </row>
        <row r="916">
          <cell r="A916">
            <v>64704</v>
          </cell>
        </row>
        <row r="917">
          <cell r="A917">
            <v>64749</v>
          </cell>
        </row>
        <row r="918">
          <cell r="A918">
            <v>64761</v>
          </cell>
        </row>
        <row r="919">
          <cell r="A919">
            <v>64771</v>
          </cell>
        </row>
        <row r="920">
          <cell r="A920">
            <v>64811</v>
          </cell>
        </row>
        <row r="921">
          <cell r="A921">
            <v>64900</v>
          </cell>
        </row>
        <row r="922">
          <cell r="A922">
            <v>64935</v>
          </cell>
        </row>
        <row r="923">
          <cell r="A923">
            <v>64956</v>
          </cell>
        </row>
        <row r="924">
          <cell r="A924">
            <v>64969</v>
          </cell>
        </row>
        <row r="925">
          <cell r="A925">
            <v>65009</v>
          </cell>
        </row>
        <row r="926">
          <cell r="A926">
            <v>65016</v>
          </cell>
        </row>
        <row r="927">
          <cell r="A927">
            <v>65060</v>
          </cell>
        </row>
        <row r="928">
          <cell r="A928">
            <v>65061</v>
          </cell>
        </row>
        <row r="929">
          <cell r="A929">
            <v>65106</v>
          </cell>
        </row>
        <row r="930">
          <cell r="A930">
            <v>65126</v>
          </cell>
        </row>
        <row r="931">
          <cell r="A931">
            <v>65136</v>
          </cell>
        </row>
        <row r="932">
          <cell r="A932">
            <v>65168</v>
          </cell>
        </row>
        <row r="933">
          <cell r="A933">
            <v>65265</v>
          </cell>
        </row>
        <row r="934">
          <cell r="A934">
            <v>65300</v>
          </cell>
        </row>
        <row r="935">
          <cell r="A935">
            <v>65321</v>
          </cell>
        </row>
        <row r="936">
          <cell r="A936">
            <v>65334</v>
          </cell>
        </row>
        <row r="937">
          <cell r="A937">
            <v>65374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35"/>
  <sheetViews>
    <sheetView showGridLines="0" showRowColHeaders="0" zoomScale="90" zoomScaleNormal="90" workbookViewId="0">
      <selection activeCell="B7" sqref="B7"/>
    </sheetView>
  </sheetViews>
  <sheetFormatPr defaultRowHeight="14.5"/>
  <cols>
    <col min="1" max="1" width="3" customWidth="1"/>
    <col min="2" max="5" width="9.1796875" customWidth="1"/>
    <col min="7" max="8" width="9.26953125" customWidth="1"/>
  </cols>
  <sheetData>
    <row r="5" spans="2:6" ht="15.5">
      <c r="B5" s="2" t="s">
        <v>11</v>
      </c>
    </row>
    <row r="7" spans="2:6">
      <c r="B7" s="1" t="s">
        <v>12</v>
      </c>
      <c r="F7" t="s">
        <v>76</v>
      </c>
    </row>
    <row r="9" spans="2:6">
      <c r="B9" s="1" t="s">
        <v>0</v>
      </c>
      <c r="F9" t="s">
        <v>1</v>
      </c>
    </row>
    <row r="11" spans="2:6">
      <c r="B11" s="1" t="s">
        <v>3</v>
      </c>
      <c r="F11" t="s">
        <v>13</v>
      </c>
    </row>
    <row r="13" spans="2:6">
      <c r="B13" s="1" t="s">
        <v>2</v>
      </c>
      <c r="F13" t="s">
        <v>14</v>
      </c>
    </row>
    <row r="15" spans="2:6">
      <c r="B15" s="1" t="s">
        <v>15</v>
      </c>
      <c r="F15" t="s">
        <v>16</v>
      </c>
    </row>
    <row r="17" spans="2:8">
      <c r="B17" s="1" t="s">
        <v>17</v>
      </c>
      <c r="F17" t="s">
        <v>14</v>
      </c>
    </row>
    <row r="19" spans="2:8">
      <c r="B19" s="1" t="s">
        <v>18</v>
      </c>
      <c r="F19" t="s">
        <v>29</v>
      </c>
    </row>
    <row r="21" spans="2:8">
      <c r="B21" s="1" t="s">
        <v>19</v>
      </c>
    </row>
    <row r="23" spans="2:8" ht="30.75" customHeight="1">
      <c r="C23" s="108" t="s">
        <v>30</v>
      </c>
      <c r="D23" s="108"/>
      <c r="E23" s="108"/>
      <c r="F23" s="109" t="s">
        <v>19</v>
      </c>
      <c r="G23" s="109"/>
      <c r="H23" s="109"/>
    </row>
    <row r="24" spans="2:8">
      <c r="C24" s="110" t="s">
        <v>31</v>
      </c>
      <c r="D24" s="110"/>
      <c r="E24" s="110"/>
      <c r="F24" s="110" t="s">
        <v>21</v>
      </c>
      <c r="G24" s="110"/>
      <c r="H24" s="110"/>
    </row>
    <row r="25" spans="2:8">
      <c r="C25" s="111" t="s">
        <v>32</v>
      </c>
      <c r="D25" s="111"/>
      <c r="E25" s="111"/>
      <c r="F25" s="111" t="s">
        <v>22</v>
      </c>
      <c r="G25" s="111"/>
      <c r="H25" s="111"/>
    </row>
    <row r="26" spans="2:8">
      <c r="C26" s="107" t="s">
        <v>33</v>
      </c>
      <c r="D26" s="107"/>
      <c r="E26" s="107"/>
      <c r="F26" s="107" t="s">
        <v>20</v>
      </c>
      <c r="G26" s="107"/>
      <c r="H26" s="107"/>
    </row>
    <row r="28" spans="2:8">
      <c r="C28" t="s">
        <v>23</v>
      </c>
    </row>
    <row r="31" spans="2:8">
      <c r="B31" s="1" t="s">
        <v>24</v>
      </c>
      <c r="F31" t="s">
        <v>25</v>
      </c>
    </row>
    <row r="33" spans="2:6">
      <c r="B33" s="1" t="s">
        <v>34</v>
      </c>
      <c r="F33" t="s">
        <v>26</v>
      </c>
    </row>
    <row r="35" spans="2:6">
      <c r="B35" s="1" t="s">
        <v>27</v>
      </c>
      <c r="F35" t="s">
        <v>28</v>
      </c>
    </row>
  </sheetData>
  <mergeCells count="8">
    <mergeCell ref="C26:E26"/>
    <mergeCell ref="F26:H26"/>
    <mergeCell ref="C23:E23"/>
    <mergeCell ref="F23:H23"/>
    <mergeCell ref="C24:E24"/>
    <mergeCell ref="F24:H24"/>
    <mergeCell ref="C25:E25"/>
    <mergeCell ref="F25:H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50"/>
  <sheetViews>
    <sheetView showGridLines="0" showRowColHeaders="0" zoomScale="85" zoomScaleNormal="85" workbookViewId="0">
      <pane xSplit="4" ySplit="5" topLeftCell="AC6" activePane="bottomRight" state="frozen"/>
      <selection pane="topRight" activeCell="E1" sqref="E1"/>
      <selection pane="bottomLeft" activeCell="A6" sqref="A6"/>
      <selection pane="bottomRight" activeCell="AN4" sqref="AN4"/>
    </sheetView>
  </sheetViews>
  <sheetFormatPr defaultColWidth="9.1796875" defaultRowHeight="15.75" customHeight="1"/>
  <cols>
    <col min="1" max="1" width="3.1796875" style="3" customWidth="1"/>
    <col min="2" max="2" width="37.453125" style="14" customWidth="1"/>
    <col min="3" max="3" width="9.1796875" style="4"/>
    <col min="4" max="4" width="16" style="4" customWidth="1"/>
    <col min="5" max="16" width="10.26953125" style="4" bestFit="1" customWidth="1"/>
    <col min="17" max="40" width="10.26953125" style="4" customWidth="1"/>
    <col min="41" max="41" width="2.453125" style="4" customWidth="1"/>
    <col min="42" max="45" width="10.26953125" style="4" bestFit="1" customWidth="1"/>
    <col min="46" max="16384" width="9.1796875" style="4"/>
  </cols>
  <sheetData>
    <row r="1" spans="1:53" s="3" customFormat="1" ht="56.25" customHeight="1">
      <c r="B1" s="4"/>
      <c r="C1" s="5">
        <f>B1+1</f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P1" s="5"/>
      <c r="AQ1" s="5"/>
      <c r="AR1" s="5"/>
      <c r="AS1" s="5"/>
    </row>
    <row r="2" spans="1:53" s="3" customFormat="1" ht="15.75" customHeight="1">
      <c r="B2" s="2" t="s">
        <v>11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P2" s="60" t="s">
        <v>81</v>
      </c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</row>
    <row r="3" spans="1:53" s="3" customFormat="1" ht="15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</row>
    <row r="4" spans="1:53" s="7" customFormat="1" ht="17.25" customHeight="1">
      <c r="A4" s="6"/>
      <c r="B4" s="114" t="s">
        <v>8</v>
      </c>
      <c r="C4" s="116" t="s">
        <v>35</v>
      </c>
      <c r="D4" s="118" t="s">
        <v>51</v>
      </c>
      <c r="E4" s="30">
        <v>43131</v>
      </c>
      <c r="F4" s="30">
        <f>EOMONTH(E4,1)</f>
        <v>43159</v>
      </c>
      <c r="G4" s="30">
        <f t="shared" ref="G4:L4" si="0">EOMONTH(F4,1)</f>
        <v>43190</v>
      </c>
      <c r="H4" s="30">
        <f>EOMONTH(G4,1)</f>
        <v>43220</v>
      </c>
      <c r="I4" s="30">
        <f t="shared" si="0"/>
        <v>43251</v>
      </c>
      <c r="J4" s="30">
        <f t="shared" si="0"/>
        <v>43281</v>
      </c>
      <c r="K4" s="30">
        <f t="shared" si="0"/>
        <v>43312</v>
      </c>
      <c r="L4" s="30">
        <f t="shared" si="0"/>
        <v>43343</v>
      </c>
      <c r="M4" s="30">
        <f t="shared" ref="M4" si="1">EOMONTH(L4,1)</f>
        <v>43373</v>
      </c>
      <c r="N4" s="30">
        <f t="shared" ref="N4" si="2">EOMONTH(M4,1)</f>
        <v>43404</v>
      </c>
      <c r="O4" s="30">
        <f t="shared" ref="O4" si="3">EOMONTH(N4,1)</f>
        <v>43434</v>
      </c>
      <c r="P4" s="30">
        <f t="shared" ref="P4" si="4">EOMONTH(O4,1)</f>
        <v>43465</v>
      </c>
      <c r="Q4" s="51">
        <f t="shared" ref="Q4" si="5">EOMONTH(P4,1)</f>
        <v>43496</v>
      </c>
      <c r="R4" s="51">
        <f t="shared" ref="R4" si="6">EOMONTH(Q4,1)</f>
        <v>43524</v>
      </c>
      <c r="S4" s="51">
        <f t="shared" ref="S4" si="7">EOMONTH(R4,1)</f>
        <v>43555</v>
      </c>
      <c r="T4" s="52">
        <f>EOMONTH(S4,1)</f>
        <v>43585</v>
      </c>
      <c r="U4" s="52">
        <f t="shared" ref="U4" si="8">EOMONTH(T4,1)</f>
        <v>43616</v>
      </c>
      <c r="V4" s="52">
        <f t="shared" ref="V4" si="9">EOMONTH(U4,1)</f>
        <v>43646</v>
      </c>
      <c r="W4" s="53">
        <f t="shared" ref="W4" si="10">EOMONTH(V4,1)</f>
        <v>43677</v>
      </c>
      <c r="X4" s="53">
        <f t="shared" ref="X4" si="11">EOMONTH(W4,1)</f>
        <v>43708</v>
      </c>
      <c r="Y4" s="53">
        <f t="shared" ref="Y4" si="12">EOMONTH(X4,1)</f>
        <v>43738</v>
      </c>
      <c r="Z4" s="59">
        <f t="shared" ref="Z4" si="13">EOMONTH(Y4,1)</f>
        <v>43769</v>
      </c>
      <c r="AA4" s="59">
        <f t="shared" ref="AA4" si="14">EOMONTH(Z4,1)</f>
        <v>43799</v>
      </c>
      <c r="AB4" s="59">
        <f t="shared" ref="AB4" si="15">EOMONTH(AA4,1)</f>
        <v>43830</v>
      </c>
      <c r="AC4" s="61">
        <f t="shared" ref="AC4" si="16">EOMONTH(AB4,1)</f>
        <v>43861</v>
      </c>
      <c r="AD4" s="61">
        <f t="shared" ref="AD4" si="17">EOMONTH(AC4,1)</f>
        <v>43890</v>
      </c>
      <c r="AE4" s="61">
        <f t="shared" ref="AE4" si="18">EOMONTH(AD4,1)</f>
        <v>43921</v>
      </c>
      <c r="AF4" s="62">
        <f t="shared" ref="AF4" si="19">EOMONTH(AE4,1)</f>
        <v>43951</v>
      </c>
      <c r="AG4" s="62">
        <f t="shared" ref="AG4" si="20">EOMONTH(AF4,1)</f>
        <v>43982</v>
      </c>
      <c r="AH4" s="62">
        <f t="shared" ref="AH4" si="21">EOMONTH(AG4,1)</f>
        <v>44012</v>
      </c>
      <c r="AI4" s="76">
        <f t="shared" ref="AI4" si="22">EOMONTH(AH4,1)</f>
        <v>44043</v>
      </c>
      <c r="AJ4" s="76">
        <f t="shared" ref="AJ4" si="23">EOMONTH(AI4,1)</f>
        <v>44074</v>
      </c>
      <c r="AK4" s="76">
        <f t="shared" ref="AK4" si="24">EOMONTH(AJ4,1)</f>
        <v>44104</v>
      </c>
      <c r="AL4" s="102">
        <f t="shared" ref="AL4" si="25">EOMONTH(AK4,1)</f>
        <v>44135</v>
      </c>
      <c r="AM4" s="102">
        <f t="shared" ref="AM4" si="26">EOMONTH(AL4,1)</f>
        <v>44165</v>
      </c>
      <c r="AN4" s="102">
        <f t="shared" ref="AN4" si="27">EOMONTH(AM4,1)</f>
        <v>44196</v>
      </c>
      <c r="AP4" s="112" t="s">
        <v>7</v>
      </c>
      <c r="AQ4" s="112" t="s">
        <v>10</v>
      </c>
      <c r="AR4" s="112" t="s">
        <v>36</v>
      </c>
      <c r="AS4" s="112" t="s">
        <v>66</v>
      </c>
      <c r="AT4" s="112" t="s">
        <v>80</v>
      </c>
      <c r="AU4" s="112" t="str">
        <f>+V5</f>
        <v>2T19</v>
      </c>
      <c r="AV4" s="112" t="str">
        <f>+W5</f>
        <v>3T19</v>
      </c>
      <c r="AW4" s="112" t="str">
        <f>+Z5</f>
        <v>4T19</v>
      </c>
      <c r="AX4" s="112" t="str">
        <f>+AC5</f>
        <v>1T20</v>
      </c>
      <c r="AY4" s="112" t="str">
        <f>+AF5</f>
        <v>2T20</v>
      </c>
      <c r="AZ4" s="112" t="str">
        <f>+AI5</f>
        <v>3T20</v>
      </c>
      <c r="BA4" s="112" t="str">
        <f>+AL5</f>
        <v>4T20</v>
      </c>
    </row>
    <row r="5" spans="1:53" s="7" customFormat="1" ht="17.25" customHeight="1">
      <c r="A5" s="6"/>
      <c r="B5" s="115"/>
      <c r="C5" s="117"/>
      <c r="D5" s="119"/>
      <c r="E5" s="30" t="s">
        <v>7</v>
      </c>
      <c r="F5" s="30" t="s">
        <v>7</v>
      </c>
      <c r="G5" s="30" t="s">
        <v>7</v>
      </c>
      <c r="H5" s="30" t="s">
        <v>10</v>
      </c>
      <c r="I5" s="30" t="s">
        <v>10</v>
      </c>
      <c r="J5" s="30" t="s">
        <v>10</v>
      </c>
      <c r="K5" s="30" t="s">
        <v>36</v>
      </c>
      <c r="L5" s="30" t="s">
        <v>36</v>
      </c>
      <c r="M5" s="30" t="s">
        <v>36</v>
      </c>
      <c r="N5" s="30" t="s">
        <v>66</v>
      </c>
      <c r="O5" s="30" t="s">
        <v>66</v>
      </c>
      <c r="P5" s="30" t="s">
        <v>66</v>
      </c>
      <c r="Q5" s="51" t="s">
        <v>80</v>
      </c>
      <c r="R5" s="51" t="s">
        <v>80</v>
      </c>
      <c r="S5" s="51" t="s">
        <v>80</v>
      </c>
      <c r="T5" s="52" t="s">
        <v>82</v>
      </c>
      <c r="U5" s="52" t="s">
        <v>82</v>
      </c>
      <c r="V5" s="52" t="s">
        <v>82</v>
      </c>
      <c r="W5" s="53" t="s">
        <v>86</v>
      </c>
      <c r="X5" s="53" t="s">
        <v>86</v>
      </c>
      <c r="Y5" s="53" t="s">
        <v>86</v>
      </c>
      <c r="Z5" s="59" t="s">
        <v>88</v>
      </c>
      <c r="AA5" s="59" t="s">
        <v>88</v>
      </c>
      <c r="AB5" s="59" t="s">
        <v>88</v>
      </c>
      <c r="AC5" s="61" t="s">
        <v>93</v>
      </c>
      <c r="AD5" s="61" t="s">
        <v>93</v>
      </c>
      <c r="AE5" s="61" t="s">
        <v>93</v>
      </c>
      <c r="AF5" s="62" t="s">
        <v>96</v>
      </c>
      <c r="AG5" s="62" t="s">
        <v>96</v>
      </c>
      <c r="AH5" s="62" t="s">
        <v>96</v>
      </c>
      <c r="AI5" s="76" t="s">
        <v>115</v>
      </c>
      <c r="AJ5" s="76" t="s">
        <v>115</v>
      </c>
      <c r="AK5" s="76" t="s">
        <v>115</v>
      </c>
      <c r="AL5" s="102" t="s">
        <v>119</v>
      </c>
      <c r="AM5" s="102" t="s">
        <v>119</v>
      </c>
      <c r="AN5" s="102" t="s">
        <v>119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</row>
    <row r="6" spans="1:53" ht="15.75" customHeight="1">
      <c r="A6" s="3">
        <v>1</v>
      </c>
      <c r="B6" s="11" t="s">
        <v>43</v>
      </c>
      <c r="C6" s="12" t="s">
        <v>38</v>
      </c>
      <c r="D6" s="12" t="s">
        <v>53</v>
      </c>
      <c r="E6" s="13"/>
      <c r="F6" s="13"/>
      <c r="G6" s="13"/>
      <c r="H6" s="13"/>
      <c r="I6" s="13"/>
      <c r="J6" s="13"/>
      <c r="K6" s="13"/>
      <c r="L6" s="13"/>
      <c r="M6" s="13"/>
      <c r="N6" s="13">
        <v>37574.830000000009</v>
      </c>
      <c r="O6" s="13">
        <v>37574.83</v>
      </c>
      <c r="P6" s="13">
        <v>37656.830000000009</v>
      </c>
      <c r="Q6" s="13">
        <v>38256.150000000009</v>
      </c>
      <c r="R6" s="13">
        <v>38256.150000000009</v>
      </c>
      <c r="S6" s="13">
        <v>38256.150000000009</v>
      </c>
      <c r="T6" s="10">
        <v>38073.99000000002</v>
      </c>
      <c r="U6" s="10">
        <v>38898.830000000009</v>
      </c>
      <c r="V6" s="10">
        <v>38898.830000000016</v>
      </c>
      <c r="W6" s="10">
        <v>38898.830000000016</v>
      </c>
      <c r="X6" s="10">
        <v>38898.830000000016</v>
      </c>
      <c r="Y6" s="10">
        <v>38898.830000000016</v>
      </c>
      <c r="Z6" s="10">
        <v>39011.670000000013</v>
      </c>
      <c r="AA6" s="10">
        <v>39011.67000000002</v>
      </c>
      <c r="AB6" s="10">
        <v>39011.67000000002</v>
      </c>
      <c r="AC6" s="10">
        <v>39011.67000000002</v>
      </c>
      <c r="AD6" s="10">
        <v>39011.67</v>
      </c>
      <c r="AE6" s="10">
        <v>39011.670000000013</v>
      </c>
      <c r="AF6" s="10">
        <v>39011.670000000013</v>
      </c>
      <c r="AG6" s="10">
        <v>39011.670000000013</v>
      </c>
      <c r="AH6" s="10">
        <v>39011.670000000013</v>
      </c>
      <c r="AI6" s="10">
        <v>39011.670000000013</v>
      </c>
      <c r="AJ6" s="10">
        <v>39011.670000000013</v>
      </c>
      <c r="AK6" s="10">
        <v>39011.670000000013</v>
      </c>
      <c r="AL6" s="10">
        <v>39013.670000000006</v>
      </c>
      <c r="AM6" s="10">
        <v>39011.67</v>
      </c>
      <c r="AN6" s="10">
        <v>39011.67</v>
      </c>
      <c r="AP6" s="13" t="str">
        <f t="shared" ref="AP6:AP12" si="28">IFERROR(AVERAGE(E6:G6),"")</f>
        <v/>
      </c>
      <c r="AQ6" s="13" t="str">
        <f t="shared" ref="AQ6:AQ12" si="29">IFERROR(AVERAGE(H6:J6),"")</f>
        <v/>
      </c>
      <c r="AR6" s="13"/>
      <c r="AS6" s="13">
        <f t="shared" ref="AS6:AS12" si="30">IFERROR(AVERAGE(N6:P6),"")</f>
        <v>37602.163333333338</v>
      </c>
      <c r="AT6" s="13">
        <f t="shared" ref="AT6:AT12" si="31">IFERROR(AVERAGE(Q6:S6),"")</f>
        <v>38256.150000000009</v>
      </c>
      <c r="AU6" s="13">
        <f t="shared" ref="AU6:AU13" si="32">IFERROR(AVERAGE(T6:V6),"")</f>
        <v>38623.883333333353</v>
      </c>
      <c r="AV6" s="13">
        <f t="shared" ref="AV6:AV14" si="33">IFERROR(AVERAGE(W6:Y6),"")</f>
        <v>38898.830000000016</v>
      </c>
      <c r="AW6" s="13">
        <f>IFERROR(AVERAGE(Z6:AB6),"")</f>
        <v>39011.670000000013</v>
      </c>
      <c r="AX6" s="13">
        <f>IFERROR(AVERAGE(AC6:AE6),"")</f>
        <v>39011.670000000013</v>
      </c>
      <c r="AY6" s="13">
        <f>IFERROR(AVERAGE(AF6:AH6),"")</f>
        <v>39011.670000000013</v>
      </c>
      <c r="AZ6" s="13">
        <f>IFERROR(AVERAGE(AI6:AK6),"")</f>
        <v>39011.670000000013</v>
      </c>
      <c r="BA6" s="13">
        <f>IFERROR(AVERAGE(AL6:AN6),"")</f>
        <v>39012.336666666662</v>
      </c>
    </row>
    <row r="7" spans="1:53" ht="15.75" customHeight="1">
      <c r="A7" s="3">
        <v>2</v>
      </c>
      <c r="B7" s="11" t="s">
        <v>6</v>
      </c>
      <c r="C7" s="12" t="s">
        <v>38</v>
      </c>
      <c r="D7" s="12" t="s">
        <v>52</v>
      </c>
      <c r="E7" s="13"/>
      <c r="F7" s="13"/>
      <c r="G7" s="13">
        <v>16637.41</v>
      </c>
      <c r="H7" s="13">
        <v>16637.41</v>
      </c>
      <c r="I7" s="13">
        <v>16637.41</v>
      </c>
      <c r="J7" s="13">
        <v>16637.41</v>
      </c>
      <c r="K7" s="13">
        <v>16637.41</v>
      </c>
      <c r="L7" s="13">
        <v>16637.41</v>
      </c>
      <c r="M7" s="10">
        <v>16637.41</v>
      </c>
      <c r="N7" s="13">
        <v>16637.41</v>
      </c>
      <c r="O7" s="13">
        <v>16637.41</v>
      </c>
      <c r="P7" s="10">
        <v>16637.41</v>
      </c>
      <c r="Q7" s="10">
        <v>16637.41</v>
      </c>
      <c r="R7" s="10">
        <v>16637.41</v>
      </c>
      <c r="S7" s="10">
        <v>16637.41</v>
      </c>
      <c r="T7" s="10">
        <v>16637.41</v>
      </c>
      <c r="U7" s="10">
        <v>16637.41</v>
      </c>
      <c r="V7" s="10">
        <v>16637.41</v>
      </c>
      <c r="W7" s="10">
        <v>16637.41</v>
      </c>
      <c r="X7" s="10">
        <v>16637.41</v>
      </c>
      <c r="Y7" s="10">
        <v>16637.41</v>
      </c>
      <c r="Z7" s="10">
        <v>16661</v>
      </c>
      <c r="AA7" s="10">
        <v>16661</v>
      </c>
      <c r="AB7" s="10">
        <v>16661.04</v>
      </c>
      <c r="AC7" s="10">
        <v>16661.04</v>
      </c>
      <c r="AD7" s="10">
        <v>16661.04</v>
      </c>
      <c r="AE7" s="10">
        <v>16661.04</v>
      </c>
      <c r="AF7" s="10">
        <v>16661.04</v>
      </c>
      <c r="AG7" s="10">
        <v>16661.04</v>
      </c>
      <c r="AH7" s="10">
        <v>16661.04</v>
      </c>
      <c r="AI7" s="10">
        <v>16661.04</v>
      </c>
      <c r="AJ7" s="10">
        <v>16661.04</v>
      </c>
      <c r="AK7" s="10">
        <v>16661.04</v>
      </c>
      <c r="AL7" s="10">
        <v>16661.04</v>
      </c>
      <c r="AM7" s="10">
        <v>16661.04</v>
      </c>
      <c r="AN7" s="10">
        <v>16661.04</v>
      </c>
      <c r="AP7" s="13">
        <f t="shared" si="28"/>
        <v>16637.41</v>
      </c>
      <c r="AQ7" s="13">
        <f t="shared" si="29"/>
        <v>16637.41</v>
      </c>
      <c r="AR7" s="13">
        <f>IFERROR(AVERAGE(K7:M7),"")</f>
        <v>16637.41</v>
      </c>
      <c r="AS7" s="13">
        <f t="shared" si="30"/>
        <v>16637.41</v>
      </c>
      <c r="AT7" s="13">
        <f t="shared" si="31"/>
        <v>16637.41</v>
      </c>
      <c r="AU7" s="13">
        <f t="shared" si="32"/>
        <v>16637.41</v>
      </c>
      <c r="AV7" s="13">
        <f t="shared" si="33"/>
        <v>16637.41</v>
      </c>
      <c r="AW7" s="13">
        <f t="shared" ref="AW7:AW14" si="34">IFERROR(AVERAGE(Z7:AB7),"")</f>
        <v>16661.013333333332</v>
      </c>
      <c r="AX7" s="13">
        <f t="shared" ref="AX7:AX17" si="35">IFERROR(AVERAGE(AC7:AE7),"")</f>
        <v>16661.04</v>
      </c>
      <c r="AY7" s="13">
        <f t="shared" ref="AY7:AY17" si="36">IFERROR(AVERAGE(AF7:AH7),"")</f>
        <v>16661.04</v>
      </c>
      <c r="AZ7" s="13">
        <f t="shared" ref="AZ7:AZ17" si="37">IFERROR(AVERAGE(AI7:AK7),"")</f>
        <v>16661.04</v>
      </c>
      <c r="BA7" s="13">
        <f t="shared" ref="BA7:BA17" si="38">IFERROR(AVERAGE(AL7:AN7),"")</f>
        <v>16661.04</v>
      </c>
    </row>
    <row r="8" spans="1:53" ht="15.75" customHeight="1">
      <c r="A8" s="3">
        <v>3</v>
      </c>
      <c r="B8" s="11" t="s">
        <v>44</v>
      </c>
      <c r="C8" s="12" t="s">
        <v>38</v>
      </c>
      <c r="D8" s="12" t="s">
        <v>53</v>
      </c>
      <c r="E8" s="13"/>
      <c r="F8" s="13"/>
      <c r="G8" s="13"/>
      <c r="H8" s="13"/>
      <c r="I8" s="13"/>
      <c r="J8" s="13"/>
      <c r="K8" s="13"/>
      <c r="L8" s="13"/>
      <c r="M8" s="10"/>
      <c r="N8" s="13">
        <v>29529.799999999996</v>
      </c>
      <c r="O8" s="13">
        <v>29528.629999999994</v>
      </c>
      <c r="P8" s="10">
        <v>29528.630000000008</v>
      </c>
      <c r="Q8" s="10">
        <v>29528.629999999994</v>
      </c>
      <c r="R8" s="10">
        <v>29528.629999999994</v>
      </c>
      <c r="S8" s="10">
        <v>29528.629999999994</v>
      </c>
      <c r="T8" s="10">
        <v>29528.629999999994</v>
      </c>
      <c r="U8" s="10">
        <v>29528.629999999994</v>
      </c>
      <c r="V8" s="10">
        <v>29528.629999999994</v>
      </c>
      <c r="W8" s="10">
        <v>29528.629999999994</v>
      </c>
      <c r="X8" s="10">
        <v>29528.629999999994</v>
      </c>
      <c r="Y8" s="10">
        <v>29528.629999999994</v>
      </c>
      <c r="Z8" s="10">
        <v>29528.629999999994</v>
      </c>
      <c r="AA8" s="10">
        <v>29528.629999999994</v>
      </c>
      <c r="AB8" s="10">
        <v>29528.630000000005</v>
      </c>
      <c r="AC8" s="10">
        <v>29528.629999999986</v>
      </c>
      <c r="AD8" s="10">
        <v>29528.630000000008</v>
      </c>
      <c r="AE8" s="10">
        <v>29528.629999999994</v>
      </c>
      <c r="AF8" s="10">
        <v>29528.629999999994</v>
      </c>
      <c r="AG8" s="10">
        <v>29528.629999999994</v>
      </c>
      <c r="AH8" s="10">
        <v>29528.629999999994</v>
      </c>
      <c r="AI8" s="10">
        <v>29528.629999999994</v>
      </c>
      <c r="AJ8" s="10">
        <v>29528.629999999994</v>
      </c>
      <c r="AK8" s="10">
        <v>29528.629999999994</v>
      </c>
      <c r="AL8" s="10">
        <v>29528.629999999986</v>
      </c>
      <c r="AM8" s="10">
        <v>29528.629999999986</v>
      </c>
      <c r="AN8" s="10">
        <v>29528.630000000012</v>
      </c>
      <c r="AP8" s="13" t="str">
        <f t="shared" si="28"/>
        <v/>
      </c>
      <c r="AQ8" s="13" t="str">
        <f t="shared" si="29"/>
        <v/>
      </c>
      <c r="AR8" s="13"/>
      <c r="AS8" s="13">
        <f t="shared" si="30"/>
        <v>29529.02</v>
      </c>
      <c r="AT8" s="13">
        <f t="shared" si="31"/>
        <v>29528.629999999994</v>
      </c>
      <c r="AU8" s="13">
        <f t="shared" si="32"/>
        <v>29528.629999999994</v>
      </c>
      <c r="AV8" s="13">
        <f t="shared" si="33"/>
        <v>29528.629999999994</v>
      </c>
      <c r="AW8" s="13">
        <f t="shared" si="34"/>
        <v>29528.629999999994</v>
      </c>
      <c r="AX8" s="13">
        <f t="shared" si="35"/>
        <v>29528.629999999994</v>
      </c>
      <c r="AY8" s="13">
        <f t="shared" si="36"/>
        <v>29528.629999999994</v>
      </c>
      <c r="AZ8" s="13">
        <f t="shared" si="37"/>
        <v>29528.629999999994</v>
      </c>
      <c r="BA8" s="13">
        <f t="shared" si="38"/>
        <v>29528.629999999994</v>
      </c>
    </row>
    <row r="9" spans="1:53" ht="15.75" customHeight="1">
      <c r="A9" s="3">
        <v>4</v>
      </c>
      <c r="B9" s="11" t="s">
        <v>5</v>
      </c>
      <c r="C9" s="12" t="s">
        <v>37</v>
      </c>
      <c r="D9" s="12" t="s">
        <v>84</v>
      </c>
      <c r="E9" s="13">
        <v>25558.12</v>
      </c>
      <c r="F9" s="13">
        <v>25558.12</v>
      </c>
      <c r="G9" s="13">
        <v>25558.12</v>
      </c>
      <c r="H9" s="13">
        <v>25558.12</v>
      </c>
      <c r="I9" s="13">
        <v>25558.12</v>
      </c>
      <c r="J9" s="13">
        <v>25558.12</v>
      </c>
      <c r="K9" s="13">
        <v>25558.12</v>
      </c>
      <c r="L9" s="13">
        <v>25558.12</v>
      </c>
      <c r="M9" s="10">
        <v>25628.790000000019</v>
      </c>
      <c r="N9" s="13">
        <v>25628.790000000019</v>
      </c>
      <c r="O9" s="13">
        <v>25628.790000000019</v>
      </c>
      <c r="P9" s="10">
        <v>27605</v>
      </c>
      <c r="Q9" s="10">
        <v>27659.14</v>
      </c>
      <c r="R9" s="10">
        <v>27556.58</v>
      </c>
      <c r="S9" s="10">
        <v>27600.09</v>
      </c>
      <c r="T9" s="10">
        <v>27605</v>
      </c>
      <c r="U9" s="10">
        <v>27605</v>
      </c>
      <c r="V9" s="10">
        <v>27605</v>
      </c>
      <c r="W9" s="10">
        <v>27605</v>
      </c>
      <c r="X9" s="10">
        <v>27605</v>
      </c>
      <c r="Y9" s="10">
        <v>27605</v>
      </c>
      <c r="Z9" s="10">
        <v>27605</v>
      </c>
      <c r="AA9" s="10">
        <v>28074.690000000002</v>
      </c>
      <c r="AB9" s="10">
        <v>28074.69</v>
      </c>
      <c r="AC9" s="10">
        <v>28074.149999999998</v>
      </c>
      <c r="AD9" s="10">
        <v>28074.149999999998</v>
      </c>
      <c r="AE9" s="10">
        <v>28074.149999999998</v>
      </c>
      <c r="AF9" s="10">
        <v>28074.149999999998</v>
      </c>
      <c r="AG9" s="10">
        <v>28074.149999999998</v>
      </c>
      <c r="AH9" s="10">
        <v>28074.149999999998</v>
      </c>
      <c r="AI9" s="10">
        <v>28074.149999999998</v>
      </c>
      <c r="AJ9" s="10">
        <v>28074.149999999998</v>
      </c>
      <c r="AK9" s="10">
        <v>28074.149999999998</v>
      </c>
      <c r="AL9" s="10">
        <v>28074.13</v>
      </c>
      <c r="AM9" s="10">
        <v>28074.12</v>
      </c>
      <c r="AN9" s="10">
        <v>28074.12</v>
      </c>
      <c r="AP9" s="13">
        <f t="shared" si="28"/>
        <v>25558.12</v>
      </c>
      <c r="AQ9" s="13">
        <f t="shared" si="29"/>
        <v>25558.12</v>
      </c>
      <c r="AR9" s="13">
        <f>IFERROR(AVERAGE(K9:M9),"")</f>
        <v>25581.67666666667</v>
      </c>
      <c r="AS9" s="13">
        <f t="shared" si="30"/>
        <v>26287.526666666683</v>
      </c>
      <c r="AT9" s="13">
        <f t="shared" si="31"/>
        <v>27605.27</v>
      </c>
      <c r="AU9" s="13">
        <f t="shared" si="32"/>
        <v>27605</v>
      </c>
      <c r="AV9" s="13">
        <f t="shared" si="33"/>
        <v>27605</v>
      </c>
      <c r="AW9" s="13">
        <f t="shared" si="34"/>
        <v>27918.126666666667</v>
      </c>
      <c r="AX9" s="13">
        <f t="shared" si="35"/>
        <v>28074.149999999998</v>
      </c>
      <c r="AY9" s="13">
        <f t="shared" si="36"/>
        <v>28074.149999999998</v>
      </c>
      <c r="AZ9" s="13">
        <f t="shared" si="37"/>
        <v>28074.149999999998</v>
      </c>
      <c r="BA9" s="13">
        <f t="shared" si="38"/>
        <v>28074.123333333333</v>
      </c>
    </row>
    <row r="10" spans="1:53" ht="15.75" customHeight="1">
      <c r="A10" s="3">
        <v>5</v>
      </c>
      <c r="B10" s="11" t="s">
        <v>45</v>
      </c>
      <c r="C10" s="12" t="s">
        <v>40</v>
      </c>
      <c r="D10" s="12" t="s">
        <v>53</v>
      </c>
      <c r="E10" s="13"/>
      <c r="F10" s="13"/>
      <c r="G10" s="13"/>
      <c r="H10" s="13"/>
      <c r="I10" s="13"/>
      <c r="J10" s="13"/>
      <c r="K10" s="13"/>
      <c r="L10" s="13"/>
      <c r="M10" s="10"/>
      <c r="N10" s="13">
        <v>51069.979999999996</v>
      </c>
      <c r="O10" s="13">
        <v>51185.77</v>
      </c>
      <c r="P10" s="10">
        <v>51185.769999999982</v>
      </c>
      <c r="Q10" s="10">
        <v>51185.76999999999</v>
      </c>
      <c r="R10" s="10">
        <v>51185.76999999999</v>
      </c>
      <c r="S10" s="10">
        <v>51185.769999999982</v>
      </c>
      <c r="T10" s="10">
        <v>51185.769999999982</v>
      </c>
      <c r="U10" s="10">
        <v>51185.77</v>
      </c>
      <c r="V10" s="10">
        <v>51185.76999999999</v>
      </c>
      <c r="W10" s="10">
        <v>51185.76999999999</v>
      </c>
      <c r="X10" s="10">
        <v>51185.76999999999</v>
      </c>
      <c r="Y10" s="10">
        <v>51185.76999999999</v>
      </c>
      <c r="Z10" s="10">
        <v>51185.76999999999</v>
      </c>
      <c r="AA10" s="10">
        <v>51185.76999999999</v>
      </c>
      <c r="AB10" s="10">
        <v>51143.399999999994</v>
      </c>
      <c r="AC10" s="10">
        <v>51143.39999999998</v>
      </c>
      <c r="AD10" s="10">
        <v>51143.399999999994</v>
      </c>
      <c r="AE10" s="10">
        <v>51143.399999999987</v>
      </c>
      <c r="AF10" s="10">
        <v>51143.399999999987</v>
      </c>
      <c r="AG10" s="10">
        <v>51143.399999999987</v>
      </c>
      <c r="AH10" s="10">
        <v>51143.399999999987</v>
      </c>
      <c r="AI10" s="10">
        <v>51143.399999999987</v>
      </c>
      <c r="AJ10" s="10">
        <v>51143.399999999987</v>
      </c>
      <c r="AK10" s="10">
        <v>51143.399999999987</v>
      </c>
      <c r="AL10" s="10">
        <v>51143.399999999994</v>
      </c>
      <c r="AM10" s="10">
        <v>51143.400000000009</v>
      </c>
      <c r="AN10" s="10">
        <v>51143.4</v>
      </c>
      <c r="AP10" s="13" t="str">
        <f t="shared" si="28"/>
        <v/>
      </c>
      <c r="AQ10" s="13" t="str">
        <f t="shared" si="29"/>
        <v/>
      </c>
      <c r="AR10" s="13"/>
      <c r="AS10" s="13">
        <f t="shared" si="30"/>
        <v>51147.173333333332</v>
      </c>
      <c r="AT10" s="13">
        <f t="shared" si="31"/>
        <v>51185.76999999999</v>
      </c>
      <c r="AU10" s="13">
        <f t="shared" si="32"/>
        <v>51185.76999999999</v>
      </c>
      <c r="AV10" s="13">
        <f t="shared" si="33"/>
        <v>51185.76999999999</v>
      </c>
      <c r="AW10" s="13">
        <f t="shared" si="34"/>
        <v>51171.64666666666</v>
      </c>
      <c r="AX10" s="13">
        <f t="shared" si="35"/>
        <v>51143.399999999987</v>
      </c>
      <c r="AY10" s="13">
        <f t="shared" si="36"/>
        <v>51143.399999999987</v>
      </c>
      <c r="AZ10" s="13">
        <f t="shared" si="37"/>
        <v>51143.399999999987</v>
      </c>
      <c r="BA10" s="13">
        <f t="shared" si="38"/>
        <v>51143.4</v>
      </c>
    </row>
    <row r="11" spans="1:53" ht="15.75" customHeight="1">
      <c r="A11" s="3">
        <v>6</v>
      </c>
      <c r="B11" s="11" t="s">
        <v>4</v>
      </c>
      <c r="C11" s="12" t="s">
        <v>39</v>
      </c>
      <c r="D11" s="12" t="s">
        <v>84</v>
      </c>
      <c r="E11" s="13"/>
      <c r="F11" s="13"/>
      <c r="G11" s="13">
        <v>29695.58</v>
      </c>
      <c r="H11" s="13">
        <v>29695.58</v>
      </c>
      <c r="I11" s="13">
        <v>29695.58</v>
      </c>
      <c r="J11" s="13">
        <v>33628.480000000003</v>
      </c>
      <c r="K11" s="13">
        <v>33628.480000000003</v>
      </c>
      <c r="L11" s="13">
        <v>33628.480000000003</v>
      </c>
      <c r="M11" s="10">
        <v>33628.480000000003</v>
      </c>
      <c r="N11" s="13">
        <v>34246.480000000003</v>
      </c>
      <c r="O11" s="13">
        <v>34246.480000000003</v>
      </c>
      <c r="P11" s="10">
        <v>34246.480000000003</v>
      </c>
      <c r="Q11" s="10">
        <v>34246.480000000003</v>
      </c>
      <c r="R11" s="10">
        <v>34246.480000000003</v>
      </c>
      <c r="S11" s="10">
        <v>34246.480000000003</v>
      </c>
      <c r="T11" s="10">
        <v>34083.96</v>
      </c>
      <c r="U11" s="10">
        <v>34083.96</v>
      </c>
      <c r="V11" s="10">
        <v>34083.96</v>
      </c>
      <c r="W11" s="10">
        <v>34083.96</v>
      </c>
      <c r="X11" s="10">
        <v>34083.96</v>
      </c>
      <c r="Y11" s="10">
        <v>34083.96</v>
      </c>
      <c r="Z11" s="10">
        <v>34083.96</v>
      </c>
      <c r="AA11" s="10">
        <v>34083.96</v>
      </c>
      <c r="AB11" s="10">
        <v>34083.96</v>
      </c>
      <c r="AC11" s="10">
        <v>34083.96</v>
      </c>
      <c r="AD11" s="10">
        <v>34083.96</v>
      </c>
      <c r="AE11" s="10">
        <v>34083.96</v>
      </c>
      <c r="AF11" s="10">
        <v>34083.96</v>
      </c>
      <c r="AG11" s="10">
        <v>34083.96</v>
      </c>
      <c r="AH11" s="10">
        <v>34083.96</v>
      </c>
      <c r="AI11" s="10">
        <v>34083.96</v>
      </c>
      <c r="AJ11" s="10">
        <v>34083.96</v>
      </c>
      <c r="AK11" s="10">
        <v>34083.96</v>
      </c>
      <c r="AL11" s="10">
        <v>34083.96</v>
      </c>
      <c r="AM11" s="10">
        <v>0</v>
      </c>
      <c r="AN11" s="10">
        <v>0</v>
      </c>
      <c r="AP11" s="13">
        <f t="shared" si="28"/>
        <v>29695.58</v>
      </c>
      <c r="AQ11" s="13">
        <f t="shared" si="29"/>
        <v>31006.546666666673</v>
      </c>
      <c r="AR11" s="13">
        <f>IFERROR(AVERAGE(K11:M11),"")</f>
        <v>33628.480000000003</v>
      </c>
      <c r="AS11" s="13">
        <f t="shared" si="30"/>
        <v>34246.480000000003</v>
      </c>
      <c r="AT11" s="13">
        <f t="shared" si="31"/>
        <v>34246.480000000003</v>
      </c>
      <c r="AU11" s="13">
        <f t="shared" si="32"/>
        <v>34083.96</v>
      </c>
      <c r="AV11" s="13">
        <f t="shared" si="33"/>
        <v>34083.96</v>
      </c>
      <c r="AW11" s="13">
        <f t="shared" si="34"/>
        <v>34083.96</v>
      </c>
      <c r="AX11" s="13">
        <f t="shared" si="35"/>
        <v>34083.96</v>
      </c>
      <c r="AY11" s="13">
        <f t="shared" si="36"/>
        <v>34083.96</v>
      </c>
      <c r="AZ11" s="13">
        <f t="shared" si="37"/>
        <v>34083.96</v>
      </c>
      <c r="BA11" s="13">
        <f t="shared" si="38"/>
        <v>11361.32</v>
      </c>
    </row>
    <row r="12" spans="1:53" ht="15.75" customHeight="1">
      <c r="A12" s="3">
        <v>7</v>
      </c>
      <c r="B12" s="11" t="s">
        <v>46</v>
      </c>
      <c r="C12" s="12" t="s">
        <v>48</v>
      </c>
      <c r="D12" s="12" t="s">
        <v>53</v>
      </c>
      <c r="E12" s="13"/>
      <c r="F12" s="13"/>
      <c r="G12" s="13"/>
      <c r="H12" s="13"/>
      <c r="I12" s="13"/>
      <c r="J12" s="13"/>
      <c r="K12" s="13"/>
      <c r="L12" s="13"/>
      <c r="M12" s="10"/>
      <c r="N12" s="13">
        <v>35214.140000000007</v>
      </c>
      <c r="O12" s="13">
        <v>35290.460000000006</v>
      </c>
      <c r="P12" s="10">
        <v>35290.460000000006</v>
      </c>
      <c r="Q12" s="10">
        <v>35148.89</v>
      </c>
      <c r="R12" s="10">
        <v>35148.89</v>
      </c>
      <c r="S12" s="10">
        <v>34745.640000000007</v>
      </c>
      <c r="T12" s="10">
        <v>32833.570000000007</v>
      </c>
      <c r="U12" s="10">
        <v>32833.570000000007</v>
      </c>
      <c r="V12" s="10">
        <v>32833.569999999985</v>
      </c>
      <c r="W12" s="10">
        <v>32833.57</v>
      </c>
      <c r="X12" s="10">
        <v>32833.57</v>
      </c>
      <c r="Y12" s="10">
        <v>32833.57</v>
      </c>
      <c r="Z12" s="10">
        <v>32833.570000000007</v>
      </c>
      <c r="AA12" s="10">
        <v>32833.57</v>
      </c>
      <c r="AB12" s="10">
        <v>32833.57</v>
      </c>
      <c r="AC12" s="10">
        <v>35029.22</v>
      </c>
      <c r="AD12" s="10">
        <v>35029.219999999987</v>
      </c>
      <c r="AE12" s="10">
        <v>35029.219999999994</v>
      </c>
      <c r="AF12" s="10">
        <v>35029.219999999994</v>
      </c>
      <c r="AG12" s="10">
        <v>35029.219999999994</v>
      </c>
      <c r="AH12" s="10">
        <v>35029.219999999994</v>
      </c>
      <c r="AI12" s="10">
        <v>35029.219999999994</v>
      </c>
      <c r="AJ12" s="10">
        <v>35029.219999999994</v>
      </c>
      <c r="AK12" s="10">
        <v>35029.219999999994</v>
      </c>
      <c r="AL12" s="10">
        <v>35029.22</v>
      </c>
      <c r="AM12" s="10">
        <v>35029.22</v>
      </c>
      <c r="AN12" s="10">
        <v>35029.219999999987</v>
      </c>
      <c r="AP12" s="13" t="str">
        <f t="shared" si="28"/>
        <v/>
      </c>
      <c r="AQ12" s="13" t="str">
        <f t="shared" si="29"/>
        <v/>
      </c>
      <c r="AR12" s="13"/>
      <c r="AS12" s="13">
        <f t="shared" si="30"/>
        <v>35265.020000000004</v>
      </c>
      <c r="AT12" s="13">
        <f t="shared" si="31"/>
        <v>35014.473333333335</v>
      </c>
      <c r="AU12" s="13">
        <f t="shared" si="32"/>
        <v>32833.57</v>
      </c>
      <c r="AV12" s="13">
        <f t="shared" si="33"/>
        <v>32833.57</v>
      </c>
      <c r="AW12" s="13">
        <f t="shared" si="34"/>
        <v>32833.570000000007</v>
      </c>
      <c r="AX12" s="13">
        <f t="shared" si="35"/>
        <v>35029.219999999994</v>
      </c>
      <c r="AY12" s="13">
        <f t="shared" si="36"/>
        <v>35029.219999999994</v>
      </c>
      <c r="AZ12" s="13">
        <f t="shared" si="37"/>
        <v>35029.219999999994</v>
      </c>
      <c r="BA12" s="13">
        <f t="shared" si="38"/>
        <v>35029.219999999994</v>
      </c>
    </row>
    <row r="13" spans="1:53" ht="15.75" customHeight="1">
      <c r="A13" s="3">
        <v>8</v>
      </c>
      <c r="B13" s="11" t="s">
        <v>83</v>
      </c>
      <c r="C13" s="12" t="s">
        <v>38</v>
      </c>
      <c r="D13" s="12" t="s">
        <v>84</v>
      </c>
      <c r="E13" s="13"/>
      <c r="F13" s="13"/>
      <c r="G13" s="13"/>
      <c r="H13" s="13"/>
      <c r="I13" s="13"/>
      <c r="J13" s="13"/>
      <c r="K13" s="13"/>
      <c r="L13" s="13"/>
      <c r="M13" s="10"/>
      <c r="N13" s="13"/>
      <c r="O13" s="13"/>
      <c r="P13" s="10"/>
      <c r="Q13" s="10"/>
      <c r="R13" s="10"/>
      <c r="S13" s="10"/>
      <c r="T13" s="10"/>
      <c r="U13" s="10">
        <v>26495.549999999985</v>
      </c>
      <c r="V13" s="10">
        <v>26495.549999999985</v>
      </c>
      <c r="W13" s="10">
        <v>26495.549999999985</v>
      </c>
      <c r="X13" s="10">
        <v>26495.549999999985</v>
      </c>
      <c r="Y13" s="10">
        <v>26495.549999999985</v>
      </c>
      <c r="Z13" s="10">
        <v>26495.549999999985</v>
      </c>
      <c r="AA13" s="10">
        <v>26495.549999999985</v>
      </c>
      <c r="AB13" s="10">
        <v>26557</v>
      </c>
      <c r="AC13" s="10">
        <v>26557</v>
      </c>
      <c r="AD13" s="10">
        <v>26557</v>
      </c>
      <c r="AE13" s="10">
        <v>26557</v>
      </c>
      <c r="AF13" s="10">
        <v>26565</v>
      </c>
      <c r="AG13" s="10">
        <v>26565</v>
      </c>
      <c r="AH13" s="10">
        <v>26565</v>
      </c>
      <c r="AI13" s="10">
        <v>26565</v>
      </c>
      <c r="AJ13" s="10">
        <v>26565</v>
      </c>
      <c r="AK13" s="10">
        <v>26565</v>
      </c>
      <c r="AL13" s="10">
        <v>26565.41</v>
      </c>
      <c r="AM13" s="10">
        <v>26565.41</v>
      </c>
      <c r="AN13" s="10">
        <v>26565.41</v>
      </c>
      <c r="AP13" s="13"/>
      <c r="AQ13" s="13"/>
      <c r="AR13" s="13"/>
      <c r="AS13" s="13"/>
      <c r="AT13" s="13"/>
      <c r="AU13" s="13">
        <f t="shared" si="32"/>
        <v>26495.549999999985</v>
      </c>
      <c r="AV13" s="13">
        <f t="shared" si="33"/>
        <v>26495.549999999985</v>
      </c>
      <c r="AW13" s="13">
        <f t="shared" si="34"/>
        <v>26516.033333333326</v>
      </c>
      <c r="AX13" s="13">
        <f t="shared" si="35"/>
        <v>26557</v>
      </c>
      <c r="AY13" s="13">
        <f t="shared" si="36"/>
        <v>26565</v>
      </c>
      <c r="AZ13" s="13">
        <f t="shared" si="37"/>
        <v>26565</v>
      </c>
      <c r="BA13" s="13">
        <f t="shared" si="38"/>
        <v>26565.41</v>
      </c>
    </row>
    <row r="14" spans="1:53" ht="15.75" customHeight="1">
      <c r="A14" s="3">
        <v>9</v>
      </c>
      <c r="B14" s="11" t="s">
        <v>87</v>
      </c>
      <c r="C14" s="12" t="s">
        <v>38</v>
      </c>
      <c r="D14" s="12" t="s">
        <v>84</v>
      </c>
      <c r="E14" s="13"/>
      <c r="F14" s="13"/>
      <c r="G14" s="13"/>
      <c r="H14" s="13"/>
      <c r="I14" s="13"/>
      <c r="J14" s="13"/>
      <c r="K14" s="13"/>
      <c r="L14" s="13"/>
      <c r="M14" s="10"/>
      <c r="N14" s="13"/>
      <c r="O14" s="13"/>
      <c r="P14" s="10"/>
      <c r="Q14" s="10"/>
      <c r="R14" s="10"/>
      <c r="S14" s="10"/>
      <c r="T14" s="10"/>
      <c r="U14" s="10"/>
      <c r="V14" s="10"/>
      <c r="W14" s="10"/>
      <c r="X14" s="10">
        <v>23502.27</v>
      </c>
      <c r="Y14" s="10">
        <v>23399.62</v>
      </c>
      <c r="Z14" s="10">
        <v>23399.62</v>
      </c>
      <c r="AA14" s="10">
        <v>23399.62</v>
      </c>
      <c r="AB14" s="10">
        <v>23399.62</v>
      </c>
      <c r="AC14" s="10">
        <v>24038.699999999997</v>
      </c>
      <c r="AD14" s="10">
        <v>24038.699999999997</v>
      </c>
      <c r="AE14" s="10">
        <v>24038.699999999997</v>
      </c>
      <c r="AF14" s="10">
        <v>24038.699999999997</v>
      </c>
      <c r="AG14" s="10">
        <v>24038.699999999997</v>
      </c>
      <c r="AH14" s="10">
        <v>24038.699999999997</v>
      </c>
      <c r="AI14" s="10">
        <v>24038.699999999997</v>
      </c>
      <c r="AJ14" s="10">
        <v>24038.699999999997</v>
      </c>
      <c r="AK14" s="10">
        <v>24038.699999999997</v>
      </c>
      <c r="AL14" s="10">
        <v>24038.7</v>
      </c>
      <c r="AM14" s="10">
        <v>24038.69</v>
      </c>
      <c r="AN14" s="10">
        <v>24038.69</v>
      </c>
      <c r="AP14" s="13"/>
      <c r="AQ14" s="13"/>
      <c r="AR14" s="13"/>
      <c r="AS14" s="13"/>
      <c r="AT14" s="13"/>
      <c r="AU14" s="13"/>
      <c r="AV14" s="13">
        <f t="shared" si="33"/>
        <v>23450.945</v>
      </c>
      <c r="AW14" s="13">
        <f t="shared" si="34"/>
        <v>23399.62</v>
      </c>
      <c r="AX14" s="13">
        <f t="shared" si="35"/>
        <v>24038.699999999997</v>
      </c>
      <c r="AY14" s="13">
        <f t="shared" si="36"/>
        <v>24038.699999999997</v>
      </c>
      <c r="AZ14" s="13">
        <f t="shared" si="37"/>
        <v>24038.699999999997</v>
      </c>
      <c r="BA14" s="13">
        <f t="shared" si="38"/>
        <v>24038.693333333333</v>
      </c>
    </row>
    <row r="15" spans="1:53" ht="15.75" customHeight="1">
      <c r="A15" s="3">
        <v>10</v>
      </c>
      <c r="B15" s="11" t="s">
        <v>89</v>
      </c>
      <c r="C15" s="12" t="s">
        <v>92</v>
      </c>
      <c r="D15" s="12" t="s">
        <v>90</v>
      </c>
      <c r="E15" s="13"/>
      <c r="F15" s="13"/>
      <c r="G15" s="13"/>
      <c r="H15" s="13"/>
      <c r="I15" s="13"/>
      <c r="J15" s="13"/>
      <c r="K15" s="13"/>
      <c r="L15" s="13"/>
      <c r="M15" s="10"/>
      <c r="N15" s="13"/>
      <c r="O15" s="13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>
        <v>28186.42</v>
      </c>
      <c r="AA15" s="10">
        <v>28186.41</v>
      </c>
      <c r="AB15" s="10">
        <v>28319</v>
      </c>
      <c r="AC15" s="10">
        <v>28318.78</v>
      </c>
      <c r="AD15" s="10">
        <v>28195.18</v>
      </c>
      <c r="AE15" s="10">
        <v>28332.01</v>
      </c>
      <c r="AF15" s="10">
        <v>28332.01</v>
      </c>
      <c r="AG15" s="10">
        <v>28332.01</v>
      </c>
      <c r="AH15" s="10">
        <v>28332.01</v>
      </c>
      <c r="AI15" s="10">
        <v>28332.01</v>
      </c>
      <c r="AJ15" s="10">
        <v>28332.01</v>
      </c>
      <c r="AK15" s="10">
        <v>28332.01</v>
      </c>
      <c r="AL15" s="10">
        <v>28351.72</v>
      </c>
      <c r="AM15" s="10">
        <v>28360.61</v>
      </c>
      <c r="AN15" s="10">
        <v>28360.61</v>
      </c>
      <c r="AP15" s="13"/>
      <c r="AQ15" s="13"/>
      <c r="AR15" s="13"/>
      <c r="AS15" s="13"/>
      <c r="AT15" s="13"/>
      <c r="AU15" s="13"/>
      <c r="AV15" s="13" t="str">
        <f t="shared" ref="AV15:AV16" si="39">IFERROR(AVERAGE(W15:Y15),"")</f>
        <v/>
      </c>
      <c r="AW15" s="13">
        <f t="shared" ref="AW15:AW16" si="40">IFERROR(AVERAGE(Z15:AB15),"")</f>
        <v>28230.61</v>
      </c>
      <c r="AX15" s="13">
        <f t="shared" si="35"/>
        <v>28281.99</v>
      </c>
      <c r="AY15" s="13">
        <f t="shared" si="36"/>
        <v>28332.01</v>
      </c>
      <c r="AZ15" s="13">
        <f t="shared" si="37"/>
        <v>28332.01</v>
      </c>
      <c r="BA15" s="13">
        <f t="shared" si="38"/>
        <v>28357.646666666667</v>
      </c>
    </row>
    <row r="16" spans="1:53" ht="15.75" customHeight="1">
      <c r="A16" s="3">
        <v>11</v>
      </c>
      <c r="B16" s="11" t="s">
        <v>91</v>
      </c>
      <c r="C16" s="12" t="s">
        <v>37</v>
      </c>
      <c r="D16" s="12" t="s">
        <v>90</v>
      </c>
      <c r="E16" s="13"/>
      <c r="F16" s="13"/>
      <c r="G16" s="13"/>
      <c r="H16" s="13"/>
      <c r="I16" s="13"/>
      <c r="J16" s="13"/>
      <c r="K16" s="13"/>
      <c r="L16" s="13"/>
      <c r="M16" s="10"/>
      <c r="N16" s="13"/>
      <c r="O16" s="13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v>9594.1800000000021</v>
      </c>
      <c r="AA16" s="10">
        <v>9594.1800000000021</v>
      </c>
      <c r="AB16" s="10">
        <v>9594</v>
      </c>
      <c r="AC16" s="10">
        <v>9594.1800000000021</v>
      </c>
      <c r="AD16" s="10">
        <v>9594.1800000000021</v>
      </c>
      <c r="AE16" s="10">
        <v>9594.1800000000021</v>
      </c>
      <c r="AF16" s="10">
        <v>9611</v>
      </c>
      <c r="AG16" s="10">
        <v>9611</v>
      </c>
      <c r="AH16" s="10">
        <v>9611</v>
      </c>
      <c r="AI16" s="10">
        <v>9611</v>
      </c>
      <c r="AJ16" s="10">
        <v>9611</v>
      </c>
      <c r="AK16" s="10">
        <v>9611</v>
      </c>
      <c r="AL16" s="10">
        <v>9611.3700000000008</v>
      </c>
      <c r="AM16" s="10">
        <v>9611.3700000000008</v>
      </c>
      <c r="AN16" s="10">
        <v>9611.3700000000008</v>
      </c>
      <c r="AP16" s="13"/>
      <c r="AQ16" s="13"/>
      <c r="AR16" s="13"/>
      <c r="AS16" s="13"/>
      <c r="AT16" s="13"/>
      <c r="AU16" s="13"/>
      <c r="AV16" s="13" t="str">
        <f t="shared" si="39"/>
        <v/>
      </c>
      <c r="AW16" s="13">
        <f t="shared" si="40"/>
        <v>9594.1200000000008</v>
      </c>
      <c r="AX16" s="13">
        <f t="shared" si="35"/>
        <v>9594.1800000000021</v>
      </c>
      <c r="AY16" s="13">
        <f t="shared" si="36"/>
        <v>9611</v>
      </c>
      <c r="AZ16" s="13">
        <f t="shared" si="37"/>
        <v>9611</v>
      </c>
      <c r="BA16" s="13">
        <f t="shared" si="38"/>
        <v>9611.3700000000008</v>
      </c>
    </row>
    <row r="17" spans="1:53" ht="15.75" customHeight="1">
      <c r="A17" s="3">
        <v>12</v>
      </c>
      <c r="B17" s="70" t="s">
        <v>94</v>
      </c>
      <c r="C17" s="71" t="s">
        <v>38</v>
      </c>
      <c r="D17" s="72" t="s">
        <v>95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>
        <v>77332.86</v>
      </c>
      <c r="AD17" s="63">
        <v>77361</v>
      </c>
      <c r="AE17" s="63">
        <v>77361</v>
      </c>
      <c r="AF17" s="63">
        <v>77361</v>
      </c>
      <c r="AG17" s="63">
        <v>77361</v>
      </c>
      <c r="AH17" s="63">
        <v>77361</v>
      </c>
      <c r="AI17" s="63">
        <v>77361</v>
      </c>
      <c r="AJ17" s="63">
        <v>77361</v>
      </c>
      <c r="AK17" s="63">
        <v>77361</v>
      </c>
      <c r="AL17" s="63">
        <v>77361</v>
      </c>
      <c r="AM17" s="63">
        <v>76253.41</v>
      </c>
      <c r="AN17" s="63">
        <v>76253.41</v>
      </c>
      <c r="AP17" s="63"/>
      <c r="AQ17" s="63"/>
      <c r="AR17" s="63"/>
      <c r="AS17" s="63"/>
      <c r="AT17" s="63"/>
      <c r="AU17" s="63"/>
      <c r="AV17" s="63"/>
      <c r="AW17" s="63"/>
      <c r="AX17" s="13">
        <f t="shared" si="35"/>
        <v>77351.62</v>
      </c>
      <c r="AY17" s="13">
        <f t="shared" si="36"/>
        <v>77361</v>
      </c>
      <c r="AZ17" s="13">
        <f t="shared" si="37"/>
        <v>77361</v>
      </c>
      <c r="BA17" s="13">
        <f t="shared" si="38"/>
        <v>76622.606666666674</v>
      </c>
    </row>
    <row r="18" spans="1:53" ht="17.25" customHeight="1">
      <c r="B18" s="21" t="s">
        <v>47</v>
      </c>
      <c r="C18" s="29"/>
      <c r="D18" s="22"/>
      <c r="E18" s="24">
        <f t="shared" ref="E18:Y18" si="41">SUM(E6:E16)</f>
        <v>25558.12</v>
      </c>
      <c r="F18" s="24">
        <f t="shared" si="41"/>
        <v>25558.12</v>
      </c>
      <c r="G18" s="24">
        <f t="shared" si="41"/>
        <v>71891.11</v>
      </c>
      <c r="H18" s="24">
        <f t="shared" si="41"/>
        <v>71891.11</v>
      </c>
      <c r="I18" s="24">
        <f t="shared" si="41"/>
        <v>71891.11</v>
      </c>
      <c r="J18" s="24">
        <f t="shared" si="41"/>
        <v>75824.010000000009</v>
      </c>
      <c r="K18" s="24">
        <f t="shared" si="41"/>
        <v>75824.010000000009</v>
      </c>
      <c r="L18" s="24">
        <f t="shared" si="41"/>
        <v>75824.010000000009</v>
      </c>
      <c r="M18" s="24">
        <f t="shared" si="41"/>
        <v>75894.680000000022</v>
      </c>
      <c r="N18" s="24">
        <f t="shared" si="41"/>
        <v>229901.43000000005</v>
      </c>
      <c r="O18" s="24">
        <f t="shared" si="41"/>
        <v>230092.37000000005</v>
      </c>
      <c r="P18" s="24">
        <f t="shared" si="41"/>
        <v>232150.58000000002</v>
      </c>
      <c r="Q18" s="24">
        <f t="shared" si="41"/>
        <v>232662.46999999997</v>
      </c>
      <c r="R18" s="24">
        <f t="shared" si="41"/>
        <v>232559.90999999997</v>
      </c>
      <c r="S18" s="24">
        <f t="shared" si="41"/>
        <v>232200.17</v>
      </c>
      <c r="T18" s="24">
        <f t="shared" si="41"/>
        <v>229948.33</v>
      </c>
      <c r="U18" s="24">
        <f t="shared" si="41"/>
        <v>257268.71999999997</v>
      </c>
      <c r="V18" s="24">
        <f t="shared" si="41"/>
        <v>257268.71999999997</v>
      </c>
      <c r="W18" s="24">
        <f t="shared" si="41"/>
        <v>257268.72</v>
      </c>
      <c r="X18" s="24">
        <f t="shared" si="41"/>
        <v>280770.99</v>
      </c>
      <c r="Y18" s="24">
        <f t="shared" si="41"/>
        <v>280668.34000000003</v>
      </c>
      <c r="Z18" s="24">
        <f>SUM(Z6:Z16)</f>
        <v>318585.37</v>
      </c>
      <c r="AA18" s="24">
        <f t="shared" ref="AA18:AB18" si="42">SUM(AA6:AA16)</f>
        <v>319055.05</v>
      </c>
      <c r="AB18" s="24">
        <f t="shared" si="42"/>
        <v>319206.58</v>
      </c>
      <c r="AC18" s="24">
        <f>SUM(AC6:AC17)</f>
        <v>399373.58999999991</v>
      </c>
      <c r="AD18" s="24">
        <f t="shared" ref="AD18:AH18" si="43">SUM(AD6:AD17)</f>
        <v>399278.13</v>
      </c>
      <c r="AE18" s="24">
        <f t="shared" si="43"/>
        <v>399414.95999999996</v>
      </c>
      <c r="AF18" s="24">
        <f t="shared" si="43"/>
        <v>399439.77999999997</v>
      </c>
      <c r="AG18" s="24">
        <f t="shared" si="43"/>
        <v>399439.77999999997</v>
      </c>
      <c r="AH18" s="24">
        <f t="shared" si="43"/>
        <v>399439.77999999997</v>
      </c>
      <c r="AI18" s="24">
        <f t="shared" ref="AI18:AK18" si="44">SUM(AI6:AI17)</f>
        <v>399439.77999999997</v>
      </c>
      <c r="AJ18" s="24">
        <f t="shared" si="44"/>
        <v>399439.77999999997</v>
      </c>
      <c r="AK18" s="24">
        <f t="shared" si="44"/>
        <v>399439.77999999997</v>
      </c>
      <c r="AL18" s="24">
        <f t="shared" ref="AL18:AN18" si="45">SUM(AL6:AL17)</f>
        <v>399462.25</v>
      </c>
      <c r="AM18" s="24">
        <f t="shared" si="45"/>
        <v>364277.56999999995</v>
      </c>
      <c r="AN18" s="24">
        <f t="shared" si="45"/>
        <v>364277.57000000007</v>
      </c>
      <c r="AP18" s="24">
        <f>SUM(AP6:AP17)</f>
        <v>71891.11</v>
      </c>
      <c r="AQ18" s="24">
        <f t="shared" ref="AQ18:AY18" si="46">SUM(AQ6:AQ17)</f>
        <v>73202.076666666675</v>
      </c>
      <c r="AR18" s="24">
        <f t="shared" si="46"/>
        <v>75847.56666666668</v>
      </c>
      <c r="AS18" s="24">
        <f t="shared" si="46"/>
        <v>230714.79333333339</v>
      </c>
      <c r="AT18" s="24">
        <f t="shared" si="46"/>
        <v>232474.18333333332</v>
      </c>
      <c r="AU18" s="24">
        <f t="shared" si="46"/>
        <v>256993.77333333332</v>
      </c>
      <c r="AV18" s="24">
        <f t="shared" si="46"/>
        <v>280719.66499999998</v>
      </c>
      <c r="AW18" s="24">
        <f t="shared" si="46"/>
        <v>318949</v>
      </c>
      <c r="AX18" s="24">
        <f t="shared" si="46"/>
        <v>399355.55999999994</v>
      </c>
      <c r="AY18" s="24">
        <f t="shared" si="46"/>
        <v>399439.77999999997</v>
      </c>
      <c r="AZ18" s="24">
        <f t="shared" ref="AZ18:BA18" si="47">SUM(AZ6:AZ17)</f>
        <v>399439.77999999997</v>
      </c>
      <c r="BA18" s="24">
        <f t="shared" si="47"/>
        <v>376005.79666666669</v>
      </c>
    </row>
    <row r="19" spans="1:53" ht="28.5" customHeight="1">
      <c r="E19" s="16"/>
    </row>
    <row r="20" spans="1:53" s="7" customFormat="1" ht="17.25" customHeight="1">
      <c r="A20" s="6"/>
      <c r="B20" s="114" t="s">
        <v>49</v>
      </c>
      <c r="C20" s="116" t="s">
        <v>35</v>
      </c>
      <c r="D20" s="118" t="s">
        <v>51</v>
      </c>
      <c r="E20" s="30">
        <v>43131</v>
      </c>
      <c r="F20" s="30">
        <f>EOMONTH(E20,1)</f>
        <v>43159</v>
      </c>
      <c r="G20" s="30">
        <f t="shared" ref="G20:M20" si="48">EOMONTH(F20,1)</f>
        <v>43190</v>
      </c>
      <c r="H20" s="30">
        <f>EOMONTH(G20,1)</f>
        <v>43220</v>
      </c>
      <c r="I20" s="30">
        <f t="shared" si="48"/>
        <v>43251</v>
      </c>
      <c r="J20" s="30">
        <f t="shared" si="48"/>
        <v>43281</v>
      </c>
      <c r="K20" s="30">
        <f t="shared" si="48"/>
        <v>43312</v>
      </c>
      <c r="L20" s="30">
        <f t="shared" si="48"/>
        <v>43343</v>
      </c>
      <c r="M20" s="30">
        <f t="shared" si="48"/>
        <v>43373</v>
      </c>
      <c r="N20" s="30">
        <f t="shared" ref="N20" si="49">EOMONTH(M20,1)</f>
        <v>43404</v>
      </c>
      <c r="O20" s="30">
        <f t="shared" ref="O20" si="50">EOMONTH(N20,1)</f>
        <v>43434</v>
      </c>
      <c r="P20" s="30">
        <f t="shared" ref="P20" si="51">EOMONTH(O20,1)</f>
        <v>43465</v>
      </c>
      <c r="Q20" s="51">
        <f>+Q4</f>
        <v>43496</v>
      </c>
      <c r="R20" s="51">
        <f t="shared" ref="R20:S20" si="52">+R4</f>
        <v>43524</v>
      </c>
      <c r="S20" s="51">
        <f t="shared" si="52"/>
        <v>43555</v>
      </c>
      <c r="T20" s="52">
        <f t="shared" ref="T20:V20" si="53">+T4</f>
        <v>43585</v>
      </c>
      <c r="U20" s="52">
        <f t="shared" si="53"/>
        <v>43616</v>
      </c>
      <c r="V20" s="52">
        <f t="shared" si="53"/>
        <v>43646</v>
      </c>
      <c r="W20" s="53">
        <f t="shared" ref="W20:Y20" si="54">+W4</f>
        <v>43677</v>
      </c>
      <c r="X20" s="53">
        <f t="shared" si="54"/>
        <v>43708</v>
      </c>
      <c r="Y20" s="53">
        <f t="shared" si="54"/>
        <v>43738</v>
      </c>
      <c r="Z20" s="59">
        <f t="shared" ref="Z20:AB20" si="55">+Z4</f>
        <v>43769</v>
      </c>
      <c r="AA20" s="59">
        <f t="shared" si="55"/>
        <v>43799</v>
      </c>
      <c r="AB20" s="59">
        <f t="shared" si="55"/>
        <v>43830</v>
      </c>
      <c r="AC20" s="61">
        <f t="shared" ref="AC20:AE20" si="56">+AC4</f>
        <v>43861</v>
      </c>
      <c r="AD20" s="61">
        <f t="shared" si="56"/>
        <v>43890</v>
      </c>
      <c r="AE20" s="61">
        <f t="shared" si="56"/>
        <v>43921</v>
      </c>
      <c r="AF20" s="62">
        <f t="shared" ref="AF20:AH20" si="57">+AF4</f>
        <v>43951</v>
      </c>
      <c r="AG20" s="62">
        <f t="shared" si="57"/>
        <v>43982</v>
      </c>
      <c r="AH20" s="62">
        <f t="shared" si="57"/>
        <v>44012</v>
      </c>
      <c r="AI20" s="76">
        <f t="shared" ref="AI20:AK20" si="58">+AI4</f>
        <v>44043</v>
      </c>
      <c r="AJ20" s="76">
        <f t="shared" si="58"/>
        <v>44074</v>
      </c>
      <c r="AK20" s="76">
        <f t="shared" si="58"/>
        <v>44104</v>
      </c>
      <c r="AL20" s="102">
        <f t="shared" ref="AL20:AN20" si="59">+AL4</f>
        <v>44135</v>
      </c>
      <c r="AM20" s="102">
        <f t="shared" si="59"/>
        <v>44165</v>
      </c>
      <c r="AN20" s="102">
        <f t="shared" si="59"/>
        <v>44196</v>
      </c>
      <c r="AP20" s="112" t="s">
        <v>7</v>
      </c>
      <c r="AQ20" s="112" t="s">
        <v>10</v>
      </c>
      <c r="AR20" s="112" t="s">
        <v>36</v>
      </c>
      <c r="AS20" s="112" t="s">
        <v>66</v>
      </c>
      <c r="AT20" s="112" t="str">
        <f t="shared" ref="AT20:AY20" si="60">+AT4</f>
        <v>1T19</v>
      </c>
      <c r="AU20" s="112" t="str">
        <f t="shared" si="60"/>
        <v>2T19</v>
      </c>
      <c r="AV20" s="112" t="str">
        <f t="shared" si="60"/>
        <v>3T19</v>
      </c>
      <c r="AW20" s="112" t="str">
        <f t="shared" si="60"/>
        <v>4T19</v>
      </c>
      <c r="AX20" s="112" t="str">
        <f t="shared" si="60"/>
        <v>1T20</v>
      </c>
      <c r="AY20" s="112" t="str">
        <f t="shared" si="60"/>
        <v>2T20</v>
      </c>
      <c r="AZ20" s="112" t="str">
        <f t="shared" ref="AZ20:BA20" si="61">+AZ4</f>
        <v>3T20</v>
      </c>
      <c r="BA20" s="112" t="str">
        <f t="shared" si="61"/>
        <v>4T20</v>
      </c>
    </row>
    <row r="21" spans="1:53" s="7" customFormat="1" ht="17.25" customHeight="1">
      <c r="A21" s="6"/>
      <c r="B21" s="115"/>
      <c r="C21" s="117"/>
      <c r="D21" s="119"/>
      <c r="E21" s="30" t="s">
        <v>7</v>
      </c>
      <c r="F21" s="30" t="s">
        <v>7</v>
      </c>
      <c r="G21" s="30" t="s">
        <v>7</v>
      </c>
      <c r="H21" s="30" t="s">
        <v>10</v>
      </c>
      <c r="I21" s="30" t="s">
        <v>10</v>
      </c>
      <c r="J21" s="30" t="s">
        <v>10</v>
      </c>
      <c r="K21" s="30" t="s">
        <v>36</v>
      </c>
      <c r="L21" s="30" t="s">
        <v>36</v>
      </c>
      <c r="M21" s="30" t="s">
        <v>36</v>
      </c>
      <c r="N21" s="30" t="s">
        <v>66</v>
      </c>
      <c r="O21" s="30" t="s">
        <v>66</v>
      </c>
      <c r="P21" s="30" t="s">
        <v>66</v>
      </c>
      <c r="Q21" s="51" t="str">
        <f t="shared" ref="Q21:S21" si="62">+Q5</f>
        <v>1T19</v>
      </c>
      <c r="R21" s="51" t="str">
        <f t="shared" si="62"/>
        <v>1T19</v>
      </c>
      <c r="S21" s="51" t="str">
        <f t="shared" si="62"/>
        <v>1T19</v>
      </c>
      <c r="T21" s="52" t="str">
        <f t="shared" ref="T21:V21" si="63">+T5</f>
        <v>2T19</v>
      </c>
      <c r="U21" s="52" t="str">
        <f t="shared" si="63"/>
        <v>2T19</v>
      </c>
      <c r="V21" s="52" t="str">
        <f t="shared" si="63"/>
        <v>2T19</v>
      </c>
      <c r="W21" s="53" t="str">
        <f t="shared" ref="W21:Y21" si="64">+W5</f>
        <v>3T19</v>
      </c>
      <c r="X21" s="53" t="str">
        <f t="shared" si="64"/>
        <v>3T19</v>
      </c>
      <c r="Y21" s="53" t="str">
        <f t="shared" si="64"/>
        <v>3T19</v>
      </c>
      <c r="Z21" s="59" t="str">
        <f t="shared" ref="Z21:AB21" si="65">+Z5</f>
        <v>4T19</v>
      </c>
      <c r="AA21" s="59" t="str">
        <f t="shared" si="65"/>
        <v>4T19</v>
      </c>
      <c r="AB21" s="59" t="str">
        <f t="shared" si="65"/>
        <v>4T19</v>
      </c>
      <c r="AC21" s="61" t="str">
        <f t="shared" ref="AC21:AE21" si="66">+AC5</f>
        <v>1T20</v>
      </c>
      <c r="AD21" s="61" t="str">
        <f t="shared" si="66"/>
        <v>1T20</v>
      </c>
      <c r="AE21" s="61" t="str">
        <f t="shared" si="66"/>
        <v>1T20</v>
      </c>
      <c r="AF21" s="62" t="str">
        <f t="shared" ref="AF21:AH21" si="67">+AF5</f>
        <v>2T20</v>
      </c>
      <c r="AG21" s="62" t="str">
        <f t="shared" si="67"/>
        <v>2T20</v>
      </c>
      <c r="AH21" s="62" t="str">
        <f t="shared" si="67"/>
        <v>2T20</v>
      </c>
      <c r="AI21" s="76" t="str">
        <f t="shared" ref="AI21:AK21" si="68">+AI5</f>
        <v>3T20</v>
      </c>
      <c r="AJ21" s="76" t="str">
        <f t="shared" si="68"/>
        <v>3T20</v>
      </c>
      <c r="AK21" s="76" t="str">
        <f t="shared" si="68"/>
        <v>3T20</v>
      </c>
      <c r="AL21" s="102" t="str">
        <f t="shared" ref="AL21:AN21" si="69">+AL5</f>
        <v>4T20</v>
      </c>
      <c r="AM21" s="102" t="str">
        <f t="shared" si="69"/>
        <v>4T20</v>
      </c>
      <c r="AN21" s="102" t="str">
        <f t="shared" si="69"/>
        <v>4T20</v>
      </c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</row>
    <row r="22" spans="1:53" ht="15.75" customHeight="1">
      <c r="A22" s="3">
        <v>1</v>
      </c>
      <c r="B22" s="8" t="str">
        <f t="shared" ref="B22:D30" si="70">+B6</f>
        <v>Shopping Cidade Jardim</v>
      </c>
      <c r="C22" s="9" t="str">
        <f t="shared" si="70"/>
        <v>SP</v>
      </c>
      <c r="D22" s="9" t="str">
        <f t="shared" si="70"/>
        <v>JHSF</v>
      </c>
      <c r="E22" s="25"/>
      <c r="F22" s="25"/>
      <c r="G22" s="25"/>
      <c r="H22" s="25"/>
      <c r="I22" s="25"/>
      <c r="J22" s="58"/>
      <c r="K22" s="58"/>
      <c r="L22" s="25"/>
      <c r="M22" s="25"/>
      <c r="N22" s="58">
        <v>0.1699</v>
      </c>
      <c r="O22" s="58">
        <v>0.1699</v>
      </c>
      <c r="P22" s="58">
        <v>0.1699</v>
      </c>
      <c r="Q22" s="58">
        <v>0.1699</v>
      </c>
      <c r="R22" s="58">
        <v>0.1699</v>
      </c>
      <c r="S22" s="58">
        <v>0.1699</v>
      </c>
      <c r="T22" s="58">
        <v>0.1699</v>
      </c>
      <c r="U22" s="58">
        <v>0.1699</v>
      </c>
      <c r="V22" s="58">
        <v>0.1699</v>
      </c>
      <c r="W22" s="58">
        <v>0.1699</v>
      </c>
      <c r="X22" s="58">
        <v>0.1699</v>
      </c>
      <c r="Y22" s="58">
        <v>0.1699</v>
      </c>
      <c r="Z22" s="58">
        <v>0.1699</v>
      </c>
      <c r="AA22" s="58">
        <v>0.1699</v>
      </c>
      <c r="AB22" s="58">
        <v>0.1699</v>
      </c>
      <c r="AC22" s="58">
        <v>0.1699</v>
      </c>
      <c r="AD22" s="58">
        <v>0.1699</v>
      </c>
      <c r="AE22" s="58">
        <v>0.1699</v>
      </c>
      <c r="AF22" s="58">
        <v>0.1699</v>
      </c>
      <c r="AG22" s="58">
        <v>0.1699</v>
      </c>
      <c r="AH22" s="58">
        <v>0.1699</v>
      </c>
      <c r="AI22" s="58">
        <v>0.1699</v>
      </c>
      <c r="AJ22" s="58">
        <v>0.1699</v>
      </c>
      <c r="AK22" s="58">
        <v>0.1699</v>
      </c>
      <c r="AL22" s="58">
        <v>0.1699</v>
      </c>
      <c r="AM22" s="58">
        <v>0.1699</v>
      </c>
      <c r="AN22" s="58">
        <v>0.1699</v>
      </c>
      <c r="AP22" s="42" t="str">
        <f t="shared" ref="AP22:AP28" si="71">IFERROR(AVERAGE(E22:G22),"")</f>
        <v/>
      </c>
      <c r="AQ22" s="42" t="str">
        <f t="shared" ref="AQ22:AQ28" si="72">IFERROR(AVERAGE(H22:J22),"")</f>
        <v/>
      </c>
      <c r="AR22" s="42" t="str">
        <f t="shared" ref="AR22:AR28" si="73">IFERROR(AVERAGE(K22:M22),"")</f>
        <v/>
      </c>
      <c r="AS22" s="42">
        <f t="shared" ref="AS22:AS28" si="74">IFERROR(AVERAGE(N22:P22),"")</f>
        <v>0.16990000000000002</v>
      </c>
      <c r="AT22" s="42">
        <f t="shared" ref="AT22:AT28" si="75">IFERROR(AVERAGE(Q22:S22),"")</f>
        <v>0.16990000000000002</v>
      </c>
      <c r="AU22" s="42">
        <f t="shared" ref="AU22:AU29" si="76">IFERROR(AVERAGE(T22:V22),"")</f>
        <v>0.16990000000000002</v>
      </c>
      <c r="AV22" s="42">
        <f>IFERROR(AVERAGE(W22:Y22),"")</f>
        <v>0.16990000000000002</v>
      </c>
      <c r="AW22" s="42">
        <f>IFERROR(AVERAGE(Z22:AB22),"")</f>
        <v>0.16990000000000002</v>
      </c>
      <c r="AX22" s="42">
        <f>IFERROR(AVERAGE(AC22:AE22),"")</f>
        <v>0.16990000000000002</v>
      </c>
      <c r="AY22" s="42">
        <f>IFERROR(AVERAGE(AF22:AH22),"")</f>
        <v>0.16990000000000002</v>
      </c>
      <c r="AZ22" s="42">
        <f>IFERROR(AVERAGE(AI22:AK22),"")</f>
        <v>0.16990000000000002</v>
      </c>
      <c r="BA22" s="42">
        <f>IFERROR(AVERAGE(AL22:AN22),"")</f>
        <v>0.16990000000000002</v>
      </c>
    </row>
    <row r="23" spans="1:53" ht="15.75" customHeight="1">
      <c r="A23" s="3">
        <v>2</v>
      </c>
      <c r="B23" s="8" t="str">
        <f t="shared" si="70"/>
        <v>Shopping Cidade São Paulo</v>
      </c>
      <c r="C23" s="9" t="str">
        <f t="shared" si="70"/>
        <v>SP</v>
      </c>
      <c r="D23" s="9" t="str">
        <f t="shared" si="70"/>
        <v>CCP</v>
      </c>
      <c r="E23" s="27"/>
      <c r="F23" s="27"/>
      <c r="G23" s="27">
        <v>0.08</v>
      </c>
      <c r="H23" s="27">
        <v>0.08</v>
      </c>
      <c r="I23" s="27">
        <v>0.08</v>
      </c>
      <c r="J23" s="27">
        <v>0.08</v>
      </c>
      <c r="K23" s="27">
        <v>0.08</v>
      </c>
      <c r="L23" s="27">
        <v>0.08</v>
      </c>
      <c r="M23" s="27">
        <v>0.08</v>
      </c>
      <c r="N23" s="27">
        <v>0.08</v>
      </c>
      <c r="O23" s="27">
        <v>0.08</v>
      </c>
      <c r="P23" s="27">
        <v>0.08</v>
      </c>
      <c r="Q23" s="27">
        <v>0.08</v>
      </c>
      <c r="R23" s="27">
        <v>0.08</v>
      </c>
      <c r="S23" s="27">
        <v>0.08</v>
      </c>
      <c r="T23" s="27">
        <v>0.08</v>
      </c>
      <c r="U23" s="27">
        <v>0.08</v>
      </c>
      <c r="V23" s="27">
        <v>0.08</v>
      </c>
      <c r="W23" s="27">
        <v>0.08</v>
      </c>
      <c r="X23" s="27">
        <v>0.08</v>
      </c>
      <c r="Y23" s="27">
        <v>0.08</v>
      </c>
      <c r="Z23" s="27">
        <v>0.08</v>
      </c>
      <c r="AA23" s="27">
        <v>0.08</v>
      </c>
      <c r="AB23" s="27">
        <v>0.08</v>
      </c>
      <c r="AC23" s="27">
        <v>0.08</v>
      </c>
      <c r="AD23" s="27">
        <v>0.08</v>
      </c>
      <c r="AE23" s="27">
        <v>0.08</v>
      </c>
      <c r="AF23" s="27">
        <v>0.08</v>
      </c>
      <c r="AG23" s="27">
        <v>0.08</v>
      </c>
      <c r="AH23" s="27">
        <v>0.08</v>
      </c>
      <c r="AI23" s="27">
        <v>0.08</v>
      </c>
      <c r="AJ23" s="27">
        <v>0.08</v>
      </c>
      <c r="AK23" s="27">
        <v>0.08</v>
      </c>
      <c r="AL23" s="27">
        <v>0.08</v>
      </c>
      <c r="AM23" s="27">
        <v>0.08</v>
      </c>
      <c r="AN23" s="27">
        <v>0.08</v>
      </c>
      <c r="AP23" s="42">
        <f t="shared" si="71"/>
        <v>0.08</v>
      </c>
      <c r="AQ23" s="42">
        <f t="shared" si="72"/>
        <v>0.08</v>
      </c>
      <c r="AR23" s="42">
        <f t="shared" si="73"/>
        <v>0.08</v>
      </c>
      <c r="AS23" s="42">
        <f t="shared" si="74"/>
        <v>0.08</v>
      </c>
      <c r="AT23" s="42">
        <f t="shared" si="75"/>
        <v>0.08</v>
      </c>
      <c r="AU23" s="42">
        <f t="shared" si="76"/>
        <v>0.08</v>
      </c>
      <c r="AV23" s="42">
        <f t="shared" ref="AV23:AV30" si="77">IFERROR(AVERAGE(W23:Y23),"")</f>
        <v>0.08</v>
      </c>
      <c r="AW23" s="42">
        <f t="shared" ref="AW23:AW30" si="78">IFERROR(AVERAGE(Z23:AB23),"")</f>
        <v>0.08</v>
      </c>
      <c r="AX23" s="42">
        <f t="shared" ref="AX23:AX33" si="79">IFERROR(AVERAGE(AC23:AE23),"")</f>
        <v>0.08</v>
      </c>
      <c r="AY23" s="42">
        <f t="shared" ref="AY23:AY33" si="80">IFERROR(AVERAGE(AF23:AH23),"")</f>
        <v>0.08</v>
      </c>
      <c r="AZ23" s="42">
        <f t="shared" ref="AZ23:AZ33" si="81">IFERROR(AVERAGE(AI23:AK23),"")</f>
        <v>0.08</v>
      </c>
      <c r="BA23" s="42">
        <f t="shared" ref="BA23:BA33" si="82">IFERROR(AVERAGE(AL23:AN23),"")</f>
        <v>0.08</v>
      </c>
    </row>
    <row r="24" spans="1:53" ht="15.75" customHeight="1">
      <c r="A24" s="3">
        <v>3</v>
      </c>
      <c r="B24" s="8" t="str">
        <f t="shared" si="70"/>
        <v>Catarina Fashion Outlet</v>
      </c>
      <c r="C24" s="9" t="str">
        <f t="shared" si="70"/>
        <v>SP</v>
      </c>
      <c r="D24" s="9" t="str">
        <f t="shared" si="70"/>
        <v>JHSF</v>
      </c>
      <c r="E24" s="27"/>
      <c r="F24" s="27"/>
      <c r="G24" s="27"/>
      <c r="H24" s="27"/>
      <c r="I24" s="27"/>
      <c r="J24" s="28"/>
      <c r="K24" s="28"/>
      <c r="L24" s="27"/>
      <c r="M24" s="27"/>
      <c r="N24" s="28">
        <v>0.32</v>
      </c>
      <c r="O24" s="28">
        <v>0.32</v>
      </c>
      <c r="P24" s="28">
        <v>0.32</v>
      </c>
      <c r="Q24" s="28">
        <v>0.32</v>
      </c>
      <c r="R24" s="28">
        <v>0.32</v>
      </c>
      <c r="S24" s="28">
        <v>0.32</v>
      </c>
      <c r="T24" s="28">
        <v>0.49990000000000001</v>
      </c>
      <c r="U24" s="28">
        <v>0.49990000000000001</v>
      </c>
      <c r="V24" s="28">
        <v>0.49990000000000001</v>
      </c>
      <c r="W24" s="28">
        <v>0.49990000000000001</v>
      </c>
      <c r="X24" s="28">
        <v>0.49990000000000001</v>
      </c>
      <c r="Y24" s="28">
        <v>0.49990000000000001</v>
      </c>
      <c r="Z24" s="28">
        <v>0.49990000000000001</v>
      </c>
      <c r="AA24" s="28">
        <v>0.49990000000000001</v>
      </c>
      <c r="AB24" s="28">
        <v>0.49990000000000001</v>
      </c>
      <c r="AC24" s="28">
        <v>0.49990000000000001</v>
      </c>
      <c r="AD24" s="28">
        <v>0.49990000000000001</v>
      </c>
      <c r="AE24" s="28">
        <v>0.49990000000000001</v>
      </c>
      <c r="AF24" s="28">
        <v>0.49990000000000001</v>
      </c>
      <c r="AG24" s="28">
        <v>0.49990000000000001</v>
      </c>
      <c r="AH24" s="28">
        <v>0.49990000000000001</v>
      </c>
      <c r="AI24" s="28">
        <v>0.49990000000000001</v>
      </c>
      <c r="AJ24" s="28">
        <v>0.49990000000000001</v>
      </c>
      <c r="AK24" s="28">
        <v>0.49990000000000001</v>
      </c>
      <c r="AL24" s="28">
        <v>0.49990000000000001</v>
      </c>
      <c r="AM24" s="28">
        <v>0.49990000000000001</v>
      </c>
      <c r="AN24" s="28">
        <v>0.49990000000000001</v>
      </c>
      <c r="AP24" s="42" t="str">
        <f t="shared" si="71"/>
        <v/>
      </c>
      <c r="AQ24" s="42" t="str">
        <f t="shared" si="72"/>
        <v/>
      </c>
      <c r="AR24" s="42" t="str">
        <f t="shared" si="73"/>
        <v/>
      </c>
      <c r="AS24" s="42">
        <f t="shared" si="74"/>
        <v>0.32</v>
      </c>
      <c r="AT24" s="42">
        <f t="shared" si="75"/>
        <v>0.32</v>
      </c>
      <c r="AU24" s="42">
        <f t="shared" si="76"/>
        <v>0.49990000000000001</v>
      </c>
      <c r="AV24" s="42">
        <f t="shared" si="77"/>
        <v>0.49990000000000001</v>
      </c>
      <c r="AW24" s="42">
        <f t="shared" si="78"/>
        <v>0.49990000000000001</v>
      </c>
      <c r="AX24" s="42">
        <f t="shared" si="79"/>
        <v>0.49990000000000001</v>
      </c>
      <c r="AY24" s="42">
        <f t="shared" si="80"/>
        <v>0.49990000000000001</v>
      </c>
      <c r="AZ24" s="42">
        <f t="shared" si="81"/>
        <v>0.49990000000000001</v>
      </c>
      <c r="BA24" s="42">
        <f t="shared" si="82"/>
        <v>0.49990000000000001</v>
      </c>
    </row>
    <row r="25" spans="1:53" ht="15.75" customHeight="1">
      <c r="A25" s="3">
        <v>4</v>
      </c>
      <c r="B25" s="8" t="str">
        <f t="shared" si="70"/>
        <v>Caxias Shopping</v>
      </c>
      <c r="C25" s="9" t="str">
        <f t="shared" si="70"/>
        <v>RJ</v>
      </c>
      <c r="D25" s="9" t="str">
        <f t="shared" si="70"/>
        <v>Aliansce Sonae</v>
      </c>
      <c r="E25" s="27">
        <v>0.35</v>
      </c>
      <c r="F25" s="27">
        <v>0.35</v>
      </c>
      <c r="G25" s="27">
        <v>0.35</v>
      </c>
      <c r="H25" s="27">
        <v>0.35</v>
      </c>
      <c r="I25" s="27">
        <v>0.35</v>
      </c>
      <c r="J25" s="27">
        <v>0.35</v>
      </c>
      <c r="K25" s="27">
        <v>0.35</v>
      </c>
      <c r="L25" s="27">
        <v>0.35</v>
      </c>
      <c r="M25" s="25">
        <v>0.35</v>
      </c>
      <c r="N25" s="27">
        <v>0.35</v>
      </c>
      <c r="O25" s="27">
        <v>0.35</v>
      </c>
      <c r="P25" s="27">
        <v>0.35</v>
      </c>
      <c r="Q25" s="27">
        <v>0.35</v>
      </c>
      <c r="R25" s="27">
        <v>0.35</v>
      </c>
      <c r="S25" s="27">
        <v>0.35</v>
      </c>
      <c r="T25" s="27">
        <v>0.35</v>
      </c>
      <c r="U25" s="27">
        <v>0.35</v>
      </c>
      <c r="V25" s="27">
        <v>0.35</v>
      </c>
      <c r="W25" s="27">
        <v>0.35</v>
      </c>
      <c r="X25" s="27">
        <v>0.35</v>
      </c>
      <c r="Y25" s="27">
        <v>0.35</v>
      </c>
      <c r="Z25" s="27">
        <v>0.35</v>
      </c>
      <c r="AA25" s="27">
        <v>0.35</v>
      </c>
      <c r="AB25" s="27">
        <v>0.35</v>
      </c>
      <c r="AC25" s="27">
        <v>0.35</v>
      </c>
      <c r="AD25" s="27">
        <v>0.35</v>
      </c>
      <c r="AE25" s="27">
        <v>0.35</v>
      </c>
      <c r="AF25" s="27">
        <v>0.35</v>
      </c>
      <c r="AG25" s="27">
        <v>0.35</v>
      </c>
      <c r="AH25" s="27">
        <v>0.35</v>
      </c>
      <c r="AI25" s="27">
        <v>0.35</v>
      </c>
      <c r="AJ25" s="27">
        <v>0.35</v>
      </c>
      <c r="AK25" s="27">
        <v>0.35</v>
      </c>
      <c r="AL25" s="27">
        <v>0.35</v>
      </c>
      <c r="AM25" s="27">
        <v>0.35</v>
      </c>
      <c r="AN25" s="27">
        <v>0.35</v>
      </c>
      <c r="AP25" s="42">
        <f t="shared" si="71"/>
        <v>0.34999999999999992</v>
      </c>
      <c r="AQ25" s="42">
        <f t="shared" si="72"/>
        <v>0.34999999999999992</v>
      </c>
      <c r="AR25" s="42">
        <f t="shared" si="73"/>
        <v>0.34999999999999992</v>
      </c>
      <c r="AS25" s="42">
        <f t="shared" si="74"/>
        <v>0.34999999999999992</v>
      </c>
      <c r="AT25" s="42">
        <f t="shared" si="75"/>
        <v>0.34999999999999992</v>
      </c>
      <c r="AU25" s="42">
        <f t="shared" si="76"/>
        <v>0.34999999999999992</v>
      </c>
      <c r="AV25" s="42">
        <f t="shared" si="77"/>
        <v>0.34999999999999992</v>
      </c>
      <c r="AW25" s="42">
        <f t="shared" si="78"/>
        <v>0.34999999999999992</v>
      </c>
      <c r="AX25" s="42">
        <f t="shared" si="79"/>
        <v>0.34999999999999992</v>
      </c>
      <c r="AY25" s="42">
        <f t="shared" si="80"/>
        <v>0.34999999999999992</v>
      </c>
      <c r="AZ25" s="42">
        <f t="shared" si="81"/>
        <v>0.34999999999999992</v>
      </c>
      <c r="BA25" s="42">
        <f t="shared" si="82"/>
        <v>0.34999999999999992</v>
      </c>
    </row>
    <row r="26" spans="1:53" ht="15.75" customHeight="1">
      <c r="A26" s="3">
        <v>5</v>
      </c>
      <c r="B26" s="8" t="str">
        <f t="shared" si="70"/>
        <v>Shopping Bela Vista</v>
      </c>
      <c r="C26" s="9" t="str">
        <f t="shared" si="70"/>
        <v>BA</v>
      </c>
      <c r="D26" s="9" t="str">
        <f t="shared" si="70"/>
        <v>JHSF</v>
      </c>
      <c r="E26" s="26"/>
      <c r="F26" s="27"/>
      <c r="G26" s="27"/>
      <c r="H26" s="27"/>
      <c r="I26" s="27"/>
      <c r="J26" s="28"/>
      <c r="K26" s="28"/>
      <c r="L26" s="27"/>
      <c r="M26" s="25"/>
      <c r="N26" s="28">
        <v>0.24990000000000001</v>
      </c>
      <c r="O26" s="28">
        <v>0.24990000000000001</v>
      </c>
      <c r="P26" s="28">
        <v>0.24990000000000001</v>
      </c>
      <c r="Q26" s="28">
        <v>0.24990000000000001</v>
      </c>
      <c r="R26" s="28">
        <v>0.24990000000000001</v>
      </c>
      <c r="S26" s="28">
        <v>0.24990000000000001</v>
      </c>
      <c r="T26" s="28">
        <v>0.24990000000000001</v>
      </c>
      <c r="U26" s="28">
        <v>0.24990000000000001</v>
      </c>
      <c r="V26" s="28">
        <v>0.24990000000000001</v>
      </c>
      <c r="W26" s="28">
        <v>0.24990000000000001</v>
      </c>
      <c r="X26" s="28">
        <v>0.24990000000000001</v>
      </c>
      <c r="Y26" s="28">
        <v>0.24990000000000001</v>
      </c>
      <c r="Z26" s="28">
        <v>0.24990000000000001</v>
      </c>
      <c r="AA26" s="28">
        <v>0.24990000000000001</v>
      </c>
      <c r="AB26" s="28">
        <v>0.24990000000000001</v>
      </c>
      <c r="AC26" s="28">
        <v>0.24990000000000001</v>
      </c>
      <c r="AD26" s="28">
        <v>0.24990000000000001</v>
      </c>
      <c r="AE26" s="28">
        <v>0.24990000000000001</v>
      </c>
      <c r="AF26" s="28">
        <v>0.24990000000000001</v>
      </c>
      <c r="AG26" s="28">
        <v>0.24990000000000001</v>
      </c>
      <c r="AH26" s="28">
        <v>0.24990000000000001</v>
      </c>
      <c r="AI26" s="28">
        <v>0.24990000000000001</v>
      </c>
      <c r="AJ26" s="28">
        <v>0.24990000000000001</v>
      </c>
      <c r="AK26" s="28">
        <v>0.24990000000000001</v>
      </c>
      <c r="AL26" s="28">
        <v>0.24990000000000001</v>
      </c>
      <c r="AM26" s="28">
        <v>0.24990000000000001</v>
      </c>
      <c r="AN26" s="28">
        <v>0.24990000000000001</v>
      </c>
      <c r="AP26" s="42" t="str">
        <f t="shared" si="71"/>
        <v/>
      </c>
      <c r="AQ26" s="42" t="str">
        <f t="shared" si="72"/>
        <v/>
      </c>
      <c r="AR26" s="42" t="str">
        <f t="shared" si="73"/>
        <v/>
      </c>
      <c r="AS26" s="42">
        <f t="shared" si="74"/>
        <v>0.24990000000000001</v>
      </c>
      <c r="AT26" s="42">
        <f t="shared" si="75"/>
        <v>0.24990000000000001</v>
      </c>
      <c r="AU26" s="42">
        <f t="shared" si="76"/>
        <v>0.24990000000000001</v>
      </c>
      <c r="AV26" s="42">
        <f t="shared" si="77"/>
        <v>0.24990000000000001</v>
      </c>
      <c r="AW26" s="42">
        <f t="shared" si="78"/>
        <v>0.24990000000000001</v>
      </c>
      <c r="AX26" s="42">
        <f t="shared" si="79"/>
        <v>0.24990000000000001</v>
      </c>
      <c r="AY26" s="42">
        <f t="shared" si="80"/>
        <v>0.24990000000000001</v>
      </c>
      <c r="AZ26" s="42">
        <f t="shared" si="81"/>
        <v>0.24990000000000001</v>
      </c>
      <c r="BA26" s="42">
        <f t="shared" si="82"/>
        <v>0.24990000000000001</v>
      </c>
    </row>
    <row r="27" spans="1:53" ht="15.75" customHeight="1">
      <c r="A27" s="3">
        <v>6</v>
      </c>
      <c r="B27" s="8" t="str">
        <f t="shared" si="70"/>
        <v>Parque Shopping Belém</v>
      </c>
      <c r="C27" s="9" t="str">
        <f t="shared" si="70"/>
        <v>PA</v>
      </c>
      <c r="D27" s="9" t="str">
        <f t="shared" si="70"/>
        <v>Aliansce Sonae</v>
      </c>
      <c r="E27" s="26"/>
      <c r="F27" s="27"/>
      <c r="G27" s="27">
        <v>0.25</v>
      </c>
      <c r="H27" s="27">
        <v>0.25</v>
      </c>
      <c r="I27" s="27">
        <v>0.25</v>
      </c>
      <c r="J27" s="27">
        <v>0.25</v>
      </c>
      <c r="K27" s="27">
        <v>0.25</v>
      </c>
      <c r="L27" s="27">
        <v>0.25</v>
      </c>
      <c r="M27" s="25">
        <v>0.25</v>
      </c>
      <c r="N27" s="27">
        <v>0.25</v>
      </c>
      <c r="O27" s="27">
        <v>0.25</v>
      </c>
      <c r="P27" s="27">
        <v>0.25</v>
      </c>
      <c r="Q27" s="27">
        <v>0.25</v>
      </c>
      <c r="R27" s="27">
        <v>0.25</v>
      </c>
      <c r="S27" s="27">
        <v>0.25</v>
      </c>
      <c r="T27" s="27">
        <v>0.25</v>
      </c>
      <c r="U27" s="27">
        <v>0.25</v>
      </c>
      <c r="V27" s="27">
        <v>0.25</v>
      </c>
      <c r="W27" s="27">
        <v>0.25</v>
      </c>
      <c r="X27" s="27">
        <v>0.25</v>
      </c>
      <c r="Y27" s="27">
        <v>0.25</v>
      </c>
      <c r="Z27" s="27">
        <v>0.25</v>
      </c>
      <c r="AA27" s="27">
        <v>0.25</v>
      </c>
      <c r="AB27" s="27">
        <v>0.25</v>
      </c>
      <c r="AC27" s="27">
        <v>0.25</v>
      </c>
      <c r="AD27" s="27">
        <v>0.25</v>
      </c>
      <c r="AE27" s="27">
        <v>0.25</v>
      </c>
      <c r="AF27" s="27">
        <v>0.25</v>
      </c>
      <c r="AG27" s="27">
        <v>0.25</v>
      </c>
      <c r="AH27" s="27">
        <v>0.25</v>
      </c>
      <c r="AI27" s="27">
        <v>0.25</v>
      </c>
      <c r="AJ27" s="27">
        <v>0.25</v>
      </c>
      <c r="AK27" s="27">
        <v>0.25</v>
      </c>
      <c r="AL27" s="27">
        <v>0.25</v>
      </c>
      <c r="AM27" s="27">
        <v>0</v>
      </c>
      <c r="AN27" s="27">
        <v>0</v>
      </c>
      <c r="AP27" s="42">
        <f t="shared" si="71"/>
        <v>0.25</v>
      </c>
      <c r="AQ27" s="42">
        <f t="shared" si="72"/>
        <v>0.25</v>
      </c>
      <c r="AR27" s="42">
        <f t="shared" si="73"/>
        <v>0.25</v>
      </c>
      <c r="AS27" s="42">
        <f t="shared" si="74"/>
        <v>0.25</v>
      </c>
      <c r="AT27" s="42">
        <f t="shared" si="75"/>
        <v>0.25</v>
      </c>
      <c r="AU27" s="42">
        <f t="shared" si="76"/>
        <v>0.25</v>
      </c>
      <c r="AV27" s="42">
        <f t="shared" si="77"/>
        <v>0.25</v>
      </c>
      <c r="AW27" s="42">
        <f t="shared" si="78"/>
        <v>0.25</v>
      </c>
      <c r="AX27" s="42">
        <f t="shared" si="79"/>
        <v>0.25</v>
      </c>
      <c r="AY27" s="42">
        <f t="shared" si="80"/>
        <v>0.25</v>
      </c>
      <c r="AZ27" s="42">
        <f t="shared" si="81"/>
        <v>0.25</v>
      </c>
      <c r="BA27" s="42">
        <f t="shared" si="82"/>
        <v>8.3333333333333329E-2</v>
      </c>
    </row>
    <row r="28" spans="1:53" ht="15.75" customHeight="1">
      <c r="A28" s="3">
        <v>7</v>
      </c>
      <c r="B28" s="8" t="str">
        <f t="shared" si="70"/>
        <v>Shopping Ponta Negra</v>
      </c>
      <c r="C28" s="9" t="str">
        <f t="shared" si="70"/>
        <v>AM</v>
      </c>
      <c r="D28" s="9" t="str">
        <f t="shared" si="70"/>
        <v>JHSF</v>
      </c>
      <c r="E28" s="26"/>
      <c r="F28" s="27"/>
      <c r="G28" s="27"/>
      <c r="H28" s="27"/>
      <c r="I28" s="27"/>
      <c r="J28" s="28"/>
      <c r="K28" s="28"/>
      <c r="L28" s="27"/>
      <c r="M28" s="25"/>
      <c r="N28" s="28">
        <v>0.39989999999999998</v>
      </c>
      <c r="O28" s="28">
        <v>0.39989999999999998</v>
      </c>
      <c r="P28" s="28">
        <v>0.39989999999999998</v>
      </c>
      <c r="Q28" s="28">
        <v>0.39989999999999998</v>
      </c>
      <c r="R28" s="28">
        <v>0.39989999999999998</v>
      </c>
      <c r="S28" s="28">
        <v>0.39989999999999998</v>
      </c>
      <c r="T28" s="28">
        <v>0.39989999999999998</v>
      </c>
      <c r="U28" s="28">
        <v>0.39989999999999998</v>
      </c>
      <c r="V28" s="28">
        <v>0.39989999999999998</v>
      </c>
      <c r="W28" s="28">
        <v>0.39989999999999998</v>
      </c>
      <c r="X28" s="28">
        <v>0.39989999999999998</v>
      </c>
      <c r="Y28" s="28">
        <v>0.39989999999999998</v>
      </c>
      <c r="Z28" s="28">
        <v>0.39989999999999998</v>
      </c>
      <c r="AA28" s="28">
        <v>0.39989999999999998</v>
      </c>
      <c r="AB28" s="28">
        <v>0.39989999999999998</v>
      </c>
      <c r="AC28" s="28">
        <v>0.39989999999999998</v>
      </c>
      <c r="AD28" s="28">
        <v>0.39989999999999998</v>
      </c>
      <c r="AE28" s="28">
        <v>0.39989999999999998</v>
      </c>
      <c r="AF28" s="28">
        <v>0.39989999999999998</v>
      </c>
      <c r="AG28" s="28">
        <v>0.39989999999999998</v>
      </c>
      <c r="AH28" s="28">
        <v>0.39989999999999998</v>
      </c>
      <c r="AI28" s="28">
        <v>0.39989999999999998</v>
      </c>
      <c r="AJ28" s="28">
        <v>0.39989999999999998</v>
      </c>
      <c r="AK28" s="28">
        <v>0.39989999999999998</v>
      </c>
      <c r="AL28" s="28">
        <v>0.39989999999999998</v>
      </c>
      <c r="AM28" s="28">
        <v>0.39989999999999998</v>
      </c>
      <c r="AN28" s="28">
        <v>0.39989999999999998</v>
      </c>
      <c r="AP28" s="42" t="str">
        <f t="shared" si="71"/>
        <v/>
      </c>
      <c r="AQ28" s="42" t="str">
        <f t="shared" si="72"/>
        <v/>
      </c>
      <c r="AR28" s="42" t="str">
        <f t="shared" si="73"/>
        <v/>
      </c>
      <c r="AS28" s="42">
        <f t="shared" si="74"/>
        <v>0.39989999999999998</v>
      </c>
      <c r="AT28" s="42">
        <f t="shared" si="75"/>
        <v>0.39989999999999998</v>
      </c>
      <c r="AU28" s="42">
        <f t="shared" si="76"/>
        <v>0.39989999999999998</v>
      </c>
      <c r="AV28" s="42">
        <f t="shared" si="77"/>
        <v>0.39989999999999998</v>
      </c>
      <c r="AW28" s="42">
        <f t="shared" si="78"/>
        <v>0.39989999999999998</v>
      </c>
      <c r="AX28" s="42">
        <f t="shared" si="79"/>
        <v>0.39989999999999998</v>
      </c>
      <c r="AY28" s="42">
        <f t="shared" si="80"/>
        <v>0.39989999999999998</v>
      </c>
      <c r="AZ28" s="42">
        <f t="shared" si="81"/>
        <v>0.39989999999999998</v>
      </c>
      <c r="BA28" s="42">
        <f t="shared" si="82"/>
        <v>0.39989999999999998</v>
      </c>
    </row>
    <row r="29" spans="1:53" ht="15.75" customHeight="1">
      <c r="A29" s="3">
        <v>8</v>
      </c>
      <c r="B29" s="8" t="str">
        <f t="shared" si="70"/>
        <v>Santana Parque Shopping</v>
      </c>
      <c r="C29" s="9" t="str">
        <f t="shared" si="70"/>
        <v>SP</v>
      </c>
      <c r="D29" s="9" t="str">
        <f t="shared" si="70"/>
        <v>Aliansce Sonae</v>
      </c>
      <c r="E29" s="26"/>
      <c r="F29" s="27"/>
      <c r="G29" s="27"/>
      <c r="H29" s="27"/>
      <c r="I29" s="27"/>
      <c r="J29" s="28"/>
      <c r="K29" s="28"/>
      <c r="L29" s="27"/>
      <c r="M29" s="25"/>
      <c r="N29" s="28"/>
      <c r="O29" s="28"/>
      <c r="P29" s="28"/>
      <c r="Q29" s="28"/>
      <c r="R29" s="28"/>
      <c r="S29" s="28"/>
      <c r="T29" s="28"/>
      <c r="U29" s="28">
        <v>0.15</v>
      </c>
      <c r="V29" s="28">
        <v>0.15</v>
      </c>
      <c r="W29" s="28">
        <v>0.15</v>
      </c>
      <c r="X29" s="28">
        <v>0.15</v>
      </c>
      <c r="Y29" s="28">
        <v>0.15</v>
      </c>
      <c r="Z29" s="28">
        <v>0.15</v>
      </c>
      <c r="AA29" s="28">
        <v>0.15</v>
      </c>
      <c r="AB29" s="28">
        <v>0.15</v>
      </c>
      <c r="AC29" s="28">
        <v>0.15</v>
      </c>
      <c r="AD29" s="28">
        <v>0.15</v>
      </c>
      <c r="AE29" s="28">
        <v>0.15</v>
      </c>
      <c r="AF29" s="28">
        <v>0.15</v>
      </c>
      <c r="AG29" s="28">
        <v>0.15</v>
      </c>
      <c r="AH29" s="28">
        <v>0.15</v>
      </c>
      <c r="AI29" s="28">
        <v>0.15</v>
      </c>
      <c r="AJ29" s="28">
        <v>0.15</v>
      </c>
      <c r="AK29" s="28">
        <v>0.15</v>
      </c>
      <c r="AL29" s="28">
        <v>0.15</v>
      </c>
      <c r="AM29" s="28">
        <v>0.15</v>
      </c>
      <c r="AN29" s="28">
        <v>0.15</v>
      </c>
      <c r="AP29" s="42"/>
      <c r="AQ29" s="42"/>
      <c r="AR29" s="42"/>
      <c r="AS29" s="42"/>
      <c r="AT29" s="42"/>
      <c r="AU29" s="42">
        <f t="shared" si="76"/>
        <v>0.15</v>
      </c>
      <c r="AV29" s="42">
        <f t="shared" si="77"/>
        <v>0.15</v>
      </c>
      <c r="AW29" s="42">
        <f t="shared" si="78"/>
        <v>0.15</v>
      </c>
      <c r="AX29" s="42">
        <f t="shared" si="79"/>
        <v>0.15</v>
      </c>
      <c r="AY29" s="42">
        <f t="shared" si="80"/>
        <v>0.15</v>
      </c>
      <c r="AZ29" s="42">
        <f t="shared" si="81"/>
        <v>0.15</v>
      </c>
      <c r="BA29" s="42">
        <f t="shared" si="82"/>
        <v>0.15</v>
      </c>
    </row>
    <row r="30" spans="1:53" ht="15.75" customHeight="1">
      <c r="A30" s="3">
        <v>9</v>
      </c>
      <c r="B30" s="8" t="str">
        <f t="shared" si="70"/>
        <v>Plaza Sul Shopping</v>
      </c>
      <c r="C30" s="9" t="str">
        <f t="shared" si="70"/>
        <v>SP</v>
      </c>
      <c r="D30" s="9" t="str">
        <f t="shared" si="70"/>
        <v>Aliansce Sonae</v>
      </c>
      <c r="E30" s="26"/>
      <c r="F30" s="27"/>
      <c r="G30" s="27"/>
      <c r="H30" s="27"/>
      <c r="I30" s="27"/>
      <c r="J30" s="28"/>
      <c r="K30" s="28"/>
      <c r="L30" s="27"/>
      <c r="M30" s="25"/>
      <c r="N30" s="28"/>
      <c r="O30" s="28"/>
      <c r="P30" s="28"/>
      <c r="Q30" s="28"/>
      <c r="R30" s="28"/>
      <c r="S30" s="28"/>
      <c r="T30" s="28"/>
      <c r="U30" s="28"/>
      <c r="V30" s="28"/>
      <c r="W30" s="58"/>
      <c r="X30" s="58">
        <v>0.1</v>
      </c>
      <c r="Y30" s="58">
        <v>0.1</v>
      </c>
      <c r="Z30" s="58">
        <v>0.1</v>
      </c>
      <c r="AA30" s="58">
        <v>0.1</v>
      </c>
      <c r="AB30" s="58">
        <v>0.1</v>
      </c>
      <c r="AC30" s="58">
        <v>0.1</v>
      </c>
      <c r="AD30" s="58">
        <v>0.1</v>
      </c>
      <c r="AE30" s="58">
        <v>0.1</v>
      </c>
      <c r="AF30" s="58">
        <v>0.1</v>
      </c>
      <c r="AG30" s="58">
        <v>0.1</v>
      </c>
      <c r="AH30" s="58">
        <v>0.1</v>
      </c>
      <c r="AI30" s="58">
        <v>0.1</v>
      </c>
      <c r="AJ30" s="58">
        <v>0.1</v>
      </c>
      <c r="AK30" s="58">
        <v>0.1</v>
      </c>
      <c r="AL30" s="58">
        <v>0.1</v>
      </c>
      <c r="AM30" s="58">
        <v>0.1</v>
      </c>
      <c r="AN30" s="58">
        <v>0.1</v>
      </c>
      <c r="AP30" s="42"/>
      <c r="AQ30" s="42"/>
      <c r="AR30" s="42"/>
      <c r="AS30" s="42"/>
      <c r="AT30" s="42"/>
      <c r="AU30" s="42"/>
      <c r="AV30" s="42">
        <f t="shared" si="77"/>
        <v>0.1</v>
      </c>
      <c r="AW30" s="42">
        <f t="shared" si="78"/>
        <v>0.10000000000000002</v>
      </c>
      <c r="AX30" s="42">
        <f t="shared" si="79"/>
        <v>0.10000000000000002</v>
      </c>
      <c r="AY30" s="42">
        <f t="shared" si="80"/>
        <v>0.10000000000000002</v>
      </c>
      <c r="AZ30" s="42">
        <f t="shared" si="81"/>
        <v>0.10000000000000002</v>
      </c>
      <c r="BA30" s="42">
        <f t="shared" si="82"/>
        <v>0.10000000000000002</v>
      </c>
    </row>
    <row r="31" spans="1:53" ht="15.75" customHeight="1">
      <c r="A31" s="3">
        <v>10</v>
      </c>
      <c r="B31" s="8" t="str">
        <f t="shared" ref="B31:D31" si="83">+B15</f>
        <v>Natal Shopping</v>
      </c>
      <c r="C31" s="9" t="str">
        <f t="shared" si="83"/>
        <v>RN</v>
      </c>
      <c r="D31" s="9" t="str">
        <f t="shared" si="83"/>
        <v>Ancar Ivanhoé</v>
      </c>
      <c r="E31" s="26"/>
      <c r="F31" s="27"/>
      <c r="G31" s="27"/>
      <c r="H31" s="27"/>
      <c r="I31" s="27"/>
      <c r="J31" s="28"/>
      <c r="K31" s="28"/>
      <c r="L31" s="27"/>
      <c r="M31" s="25"/>
      <c r="N31" s="28"/>
      <c r="O31" s="28"/>
      <c r="P31" s="28"/>
      <c r="Q31" s="28"/>
      <c r="R31" s="28"/>
      <c r="S31" s="28"/>
      <c r="T31" s="28"/>
      <c r="U31" s="28"/>
      <c r="V31" s="28"/>
      <c r="W31" s="58"/>
      <c r="X31" s="58"/>
      <c r="Y31" s="58"/>
      <c r="Z31" s="58">
        <v>0.45</v>
      </c>
      <c r="AA31" s="58">
        <v>0.45</v>
      </c>
      <c r="AB31" s="58">
        <v>0.45</v>
      </c>
      <c r="AC31" s="58">
        <v>0.45</v>
      </c>
      <c r="AD31" s="58">
        <v>0.45</v>
      </c>
      <c r="AE31" s="58">
        <v>0.45</v>
      </c>
      <c r="AF31" s="58">
        <v>0.45</v>
      </c>
      <c r="AG31" s="58">
        <v>0.45</v>
      </c>
      <c r="AH31" s="58">
        <v>0.45</v>
      </c>
      <c r="AI31" s="58">
        <v>0.45</v>
      </c>
      <c r="AJ31" s="58">
        <v>0.45</v>
      </c>
      <c r="AK31" s="58">
        <v>0.45</v>
      </c>
      <c r="AL31" s="58">
        <v>0.45</v>
      </c>
      <c r="AM31" s="58">
        <v>0.45</v>
      </c>
      <c r="AN31" s="58">
        <v>0.45</v>
      </c>
      <c r="AP31" s="42"/>
      <c r="AQ31" s="42"/>
      <c r="AR31" s="42"/>
      <c r="AS31" s="42"/>
      <c r="AT31" s="42"/>
      <c r="AU31" s="42"/>
      <c r="AV31" s="42"/>
      <c r="AW31" s="42">
        <f>IFERROR(AVERAGE(Z31:AB31),"")</f>
        <v>0.45</v>
      </c>
      <c r="AX31" s="42">
        <f t="shared" si="79"/>
        <v>0.45</v>
      </c>
      <c r="AY31" s="42">
        <f t="shared" si="80"/>
        <v>0.45</v>
      </c>
      <c r="AZ31" s="42">
        <f t="shared" si="81"/>
        <v>0.45</v>
      </c>
      <c r="BA31" s="42">
        <f t="shared" si="82"/>
        <v>0.45</v>
      </c>
    </row>
    <row r="32" spans="1:53" ht="15.75" customHeight="1">
      <c r="A32" s="3">
        <v>11</v>
      </c>
      <c r="B32" s="8" t="str">
        <f t="shared" ref="B32:D33" si="84">+B16</f>
        <v>Shopping Downtown</v>
      </c>
      <c r="C32" s="9" t="str">
        <f t="shared" si="84"/>
        <v>RJ</v>
      </c>
      <c r="D32" s="9" t="str">
        <f t="shared" si="84"/>
        <v>Ancar Ivanhoé</v>
      </c>
      <c r="E32" s="26"/>
      <c r="F32" s="27"/>
      <c r="G32" s="27"/>
      <c r="H32" s="27"/>
      <c r="I32" s="27"/>
      <c r="J32" s="28"/>
      <c r="K32" s="28"/>
      <c r="L32" s="27"/>
      <c r="M32" s="25"/>
      <c r="N32" s="28"/>
      <c r="O32" s="28"/>
      <c r="P32" s="28"/>
      <c r="Q32" s="28"/>
      <c r="R32" s="28"/>
      <c r="S32" s="28"/>
      <c r="T32" s="28"/>
      <c r="U32" s="28"/>
      <c r="V32" s="28"/>
      <c r="W32" s="58"/>
      <c r="X32" s="58"/>
      <c r="Y32" s="58"/>
      <c r="Z32" s="58">
        <v>1</v>
      </c>
      <c r="AA32" s="58">
        <v>1</v>
      </c>
      <c r="AB32" s="58">
        <v>1</v>
      </c>
      <c r="AC32" s="58">
        <v>1</v>
      </c>
      <c r="AD32" s="58">
        <v>1</v>
      </c>
      <c r="AE32" s="58">
        <v>1</v>
      </c>
      <c r="AF32" s="58">
        <v>1</v>
      </c>
      <c r="AG32" s="58">
        <v>1</v>
      </c>
      <c r="AH32" s="58">
        <v>1</v>
      </c>
      <c r="AI32" s="58">
        <v>1</v>
      </c>
      <c r="AJ32" s="58">
        <v>1</v>
      </c>
      <c r="AK32" s="58">
        <v>1</v>
      </c>
      <c r="AL32" s="58">
        <v>1</v>
      </c>
      <c r="AM32" s="58">
        <v>1</v>
      </c>
      <c r="AN32" s="58">
        <v>1</v>
      </c>
      <c r="AP32" s="42"/>
      <c r="AQ32" s="42"/>
      <c r="AR32" s="42"/>
      <c r="AS32" s="42"/>
      <c r="AT32" s="42"/>
      <c r="AU32" s="42"/>
      <c r="AV32" s="42"/>
      <c r="AW32" s="42">
        <f>IFERROR(AVERAGE(Z32:AB32),"")</f>
        <v>1</v>
      </c>
      <c r="AX32" s="42">
        <f t="shared" si="79"/>
        <v>1</v>
      </c>
      <c r="AY32" s="42">
        <f t="shared" si="80"/>
        <v>1</v>
      </c>
      <c r="AZ32" s="42">
        <f t="shared" si="81"/>
        <v>1</v>
      </c>
      <c r="BA32" s="42">
        <f t="shared" si="82"/>
        <v>1</v>
      </c>
    </row>
    <row r="33" spans="1:53" ht="15.75" customHeight="1">
      <c r="A33" s="3">
        <v>12</v>
      </c>
      <c r="B33" s="8" t="str">
        <f t="shared" si="84"/>
        <v>Internacional Shopping</v>
      </c>
      <c r="C33" s="9" t="str">
        <f t="shared" si="84"/>
        <v>SP</v>
      </c>
      <c r="D33" s="9" t="str">
        <f t="shared" si="84"/>
        <v>Gazit Brasil</v>
      </c>
      <c r="E33" s="73"/>
      <c r="F33" s="65"/>
      <c r="G33" s="65"/>
      <c r="H33" s="65"/>
      <c r="I33" s="65"/>
      <c r="J33" s="64"/>
      <c r="K33" s="64"/>
      <c r="L33" s="65"/>
      <c r="M33" s="65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>
        <v>0.18709999999999999</v>
      </c>
      <c r="AD33" s="64">
        <v>0.18709999999999999</v>
      </c>
      <c r="AE33" s="64">
        <v>0.18709999999999999</v>
      </c>
      <c r="AF33" s="64">
        <v>0.18709999999999999</v>
      </c>
      <c r="AG33" s="64">
        <v>0.18709999999999999</v>
      </c>
      <c r="AH33" s="64">
        <v>0.18709999999999999</v>
      </c>
      <c r="AI33" s="64">
        <v>0.18709999999999999</v>
      </c>
      <c r="AJ33" s="64">
        <v>0.18709999999999999</v>
      </c>
      <c r="AK33" s="64">
        <v>0.18709999999999999</v>
      </c>
      <c r="AL33" s="64">
        <v>0.18709999999999999</v>
      </c>
      <c r="AM33" s="64">
        <v>0.18709999999999999</v>
      </c>
      <c r="AN33" s="64">
        <v>0.19900000000000001</v>
      </c>
      <c r="AP33" s="74"/>
      <c r="AQ33" s="74"/>
      <c r="AR33" s="74"/>
      <c r="AS33" s="74"/>
      <c r="AT33" s="74"/>
      <c r="AU33" s="74"/>
      <c r="AV33" s="74"/>
      <c r="AW33" s="74"/>
      <c r="AX33" s="42">
        <f t="shared" si="79"/>
        <v>0.18709999999999996</v>
      </c>
      <c r="AY33" s="42">
        <f t="shared" si="80"/>
        <v>0.18709999999999996</v>
      </c>
      <c r="AZ33" s="42">
        <f t="shared" si="81"/>
        <v>0.18709999999999996</v>
      </c>
      <c r="BA33" s="42">
        <f t="shared" si="82"/>
        <v>0.19106666666666663</v>
      </c>
    </row>
    <row r="34" spans="1:53" ht="17.25" customHeight="1">
      <c r="B34" s="21" t="s">
        <v>65</v>
      </c>
      <c r="C34" s="29"/>
      <c r="D34" s="22"/>
      <c r="E34" s="35">
        <f>AVERAGE(E22:E28)</f>
        <v>0.35</v>
      </c>
      <c r="F34" s="35">
        <f t="shared" ref="F34:P34" si="85">AVERAGE(F22:F28)</f>
        <v>0.35</v>
      </c>
      <c r="G34" s="35">
        <f t="shared" si="85"/>
        <v>0.22666666666666666</v>
      </c>
      <c r="H34" s="35">
        <f t="shared" si="85"/>
        <v>0.22666666666666666</v>
      </c>
      <c r="I34" s="35">
        <f t="shared" si="85"/>
        <v>0.22666666666666666</v>
      </c>
      <c r="J34" s="35">
        <f t="shared" si="85"/>
        <v>0.22666666666666666</v>
      </c>
      <c r="K34" s="35">
        <f t="shared" si="85"/>
        <v>0.22666666666666666</v>
      </c>
      <c r="L34" s="35">
        <f t="shared" si="85"/>
        <v>0.22666666666666666</v>
      </c>
      <c r="M34" s="35">
        <f t="shared" si="85"/>
        <v>0.22666666666666666</v>
      </c>
      <c r="N34" s="35">
        <f t="shared" si="85"/>
        <v>0.25995714285714283</v>
      </c>
      <c r="O34" s="35">
        <f t="shared" si="85"/>
        <v>0.25995714285714283</v>
      </c>
      <c r="P34" s="35">
        <f t="shared" si="85"/>
        <v>0.25995714285714283</v>
      </c>
      <c r="Q34" s="35">
        <f t="shared" ref="Q34:S34" si="86">AVERAGE(Q22:Q28)</f>
        <v>0.25995714285714283</v>
      </c>
      <c r="R34" s="35">
        <f t="shared" si="86"/>
        <v>0.25995714285714283</v>
      </c>
      <c r="S34" s="35">
        <f t="shared" si="86"/>
        <v>0.25995714285714283</v>
      </c>
      <c r="T34" s="35">
        <f>AVERAGE(T22:T29)</f>
        <v>0.28565714285714289</v>
      </c>
      <c r="U34" s="35">
        <f t="shared" ref="U34:V34" si="87">AVERAGE(U22:U29)</f>
        <v>0.26869999999999999</v>
      </c>
      <c r="V34" s="35">
        <f t="shared" si="87"/>
        <v>0.26869999999999999</v>
      </c>
      <c r="W34" s="35">
        <f>AVERAGE(W22:W30)</f>
        <v>0.26869999999999999</v>
      </c>
      <c r="X34" s="35">
        <f>AVERAGE(X22:X32)</f>
        <v>0.24995555555555557</v>
      </c>
      <c r="Y34" s="35">
        <f t="shared" ref="Y34:AB34" si="88">AVERAGE(Y22:Y32)</f>
        <v>0.24995555555555557</v>
      </c>
      <c r="Z34" s="35">
        <f t="shared" si="88"/>
        <v>0.33632727272727275</v>
      </c>
      <c r="AA34" s="35">
        <f t="shared" si="88"/>
        <v>0.33632727272727275</v>
      </c>
      <c r="AB34" s="35">
        <f t="shared" si="88"/>
        <v>0.33632727272727275</v>
      </c>
      <c r="AC34" s="35">
        <f>AVERAGE(AC22:AC33)</f>
        <v>0.32389166666666669</v>
      </c>
      <c r="AD34" s="35">
        <f t="shared" ref="AD34:AH34" si="89">AVERAGE(AD22:AD33)</f>
        <v>0.32389166666666669</v>
      </c>
      <c r="AE34" s="35">
        <f t="shared" si="89"/>
        <v>0.32389166666666669</v>
      </c>
      <c r="AF34" s="35">
        <f t="shared" si="89"/>
        <v>0.32389166666666669</v>
      </c>
      <c r="AG34" s="35">
        <f t="shared" si="89"/>
        <v>0.32389166666666669</v>
      </c>
      <c r="AH34" s="35">
        <f t="shared" si="89"/>
        <v>0.32389166666666669</v>
      </c>
      <c r="AI34" s="35">
        <f t="shared" ref="AI34:AJ34" si="90">AVERAGE(AI22:AI33)</f>
        <v>0.32389166666666669</v>
      </c>
      <c r="AJ34" s="35">
        <f t="shared" si="90"/>
        <v>0.32389166666666669</v>
      </c>
      <c r="AK34" s="35">
        <f t="shared" ref="AK34:AN34" si="91">AVERAGE(AK22:AK33)</f>
        <v>0.32389166666666669</v>
      </c>
      <c r="AL34" s="35">
        <f t="shared" si="91"/>
        <v>0.32389166666666669</v>
      </c>
      <c r="AM34" s="35">
        <f t="shared" si="91"/>
        <v>0.30305833333333337</v>
      </c>
      <c r="AN34" s="35">
        <f t="shared" si="91"/>
        <v>0.30404999999999999</v>
      </c>
      <c r="AP34" s="35">
        <f>AVERAGE(AP22:AP33)</f>
        <v>0.22666666666666666</v>
      </c>
      <c r="AQ34" s="35">
        <f t="shared" ref="AQ34:AY34" si="92">AVERAGE(AQ22:AQ33)</f>
        <v>0.22666666666666666</v>
      </c>
      <c r="AR34" s="35">
        <f t="shared" si="92"/>
        <v>0.22666666666666666</v>
      </c>
      <c r="AS34" s="35">
        <f t="shared" si="92"/>
        <v>0.25995714285714283</v>
      </c>
      <c r="AT34" s="35">
        <f t="shared" si="92"/>
        <v>0.25995714285714283</v>
      </c>
      <c r="AU34" s="35">
        <f t="shared" si="92"/>
        <v>0.26869999999999999</v>
      </c>
      <c r="AV34" s="35">
        <f t="shared" si="92"/>
        <v>0.24995555555555557</v>
      </c>
      <c r="AW34" s="35">
        <f t="shared" si="92"/>
        <v>0.33632727272727275</v>
      </c>
      <c r="AX34" s="35">
        <f t="shared" si="92"/>
        <v>0.32389166666666669</v>
      </c>
      <c r="AY34" s="35">
        <f t="shared" si="92"/>
        <v>0.32389166666666669</v>
      </c>
      <c r="AZ34" s="35">
        <f t="shared" ref="AZ34:BA34" si="93">AVERAGE(AZ22:AZ33)</f>
        <v>0.32389166666666669</v>
      </c>
      <c r="BA34" s="35">
        <f t="shared" si="93"/>
        <v>0.31033333333333329</v>
      </c>
    </row>
    <row r="35" spans="1:53" ht="28.5" customHeight="1">
      <c r="B35" s="15"/>
      <c r="C35" s="15"/>
      <c r="D35" s="15"/>
      <c r="E35" s="15"/>
      <c r="F35" s="19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</row>
    <row r="36" spans="1:53" s="7" customFormat="1" ht="17.25" customHeight="1">
      <c r="A36" s="6"/>
      <c r="B36" s="114" t="s">
        <v>41</v>
      </c>
      <c r="C36" s="116" t="s">
        <v>35</v>
      </c>
      <c r="D36" s="118" t="s">
        <v>51</v>
      </c>
      <c r="E36" s="30">
        <v>43131</v>
      </c>
      <c r="F36" s="30">
        <f>EOMONTH(E36,1)</f>
        <v>43159</v>
      </c>
      <c r="G36" s="30">
        <f t="shared" ref="G36:M36" si="94">EOMONTH(F36,1)</f>
        <v>43190</v>
      </c>
      <c r="H36" s="30">
        <f>EOMONTH(G36,1)</f>
        <v>43220</v>
      </c>
      <c r="I36" s="30">
        <f t="shared" si="94"/>
        <v>43251</v>
      </c>
      <c r="J36" s="30">
        <f t="shared" si="94"/>
        <v>43281</v>
      </c>
      <c r="K36" s="30">
        <f t="shared" si="94"/>
        <v>43312</v>
      </c>
      <c r="L36" s="30">
        <f t="shared" si="94"/>
        <v>43343</v>
      </c>
      <c r="M36" s="30">
        <f t="shared" si="94"/>
        <v>43373</v>
      </c>
      <c r="N36" s="30">
        <f t="shared" ref="N36" si="95">EOMONTH(M36,1)</f>
        <v>43404</v>
      </c>
      <c r="O36" s="30">
        <f t="shared" ref="O36" si="96">EOMONTH(N36,1)</f>
        <v>43434</v>
      </c>
      <c r="P36" s="30">
        <f t="shared" ref="P36" si="97">EOMONTH(O36,1)</f>
        <v>43465</v>
      </c>
      <c r="Q36" s="51">
        <f>+Q20</f>
        <v>43496</v>
      </c>
      <c r="R36" s="51">
        <f t="shared" ref="R36:S36" si="98">+R20</f>
        <v>43524</v>
      </c>
      <c r="S36" s="51">
        <f t="shared" si="98"/>
        <v>43555</v>
      </c>
      <c r="T36" s="52">
        <f t="shared" ref="T36:V36" si="99">+T20</f>
        <v>43585</v>
      </c>
      <c r="U36" s="52">
        <f t="shared" si="99"/>
        <v>43616</v>
      </c>
      <c r="V36" s="52">
        <f t="shared" si="99"/>
        <v>43646</v>
      </c>
      <c r="W36" s="53">
        <f t="shared" ref="W36:Y36" si="100">+W20</f>
        <v>43677</v>
      </c>
      <c r="X36" s="53">
        <f t="shared" si="100"/>
        <v>43708</v>
      </c>
      <c r="Y36" s="53">
        <f t="shared" si="100"/>
        <v>43738</v>
      </c>
      <c r="Z36" s="59">
        <f t="shared" ref="Z36:AB36" si="101">+Z20</f>
        <v>43769</v>
      </c>
      <c r="AA36" s="59">
        <f t="shared" si="101"/>
        <v>43799</v>
      </c>
      <c r="AB36" s="59">
        <f t="shared" si="101"/>
        <v>43830</v>
      </c>
      <c r="AC36" s="61">
        <f t="shared" ref="AC36:AE36" si="102">+AC20</f>
        <v>43861</v>
      </c>
      <c r="AD36" s="61">
        <f t="shared" si="102"/>
        <v>43890</v>
      </c>
      <c r="AE36" s="61">
        <f t="shared" si="102"/>
        <v>43921</v>
      </c>
      <c r="AF36" s="62">
        <f t="shared" ref="AF36:AH36" si="103">+AF20</f>
        <v>43951</v>
      </c>
      <c r="AG36" s="62">
        <f t="shared" si="103"/>
        <v>43982</v>
      </c>
      <c r="AH36" s="62">
        <f t="shared" si="103"/>
        <v>44012</v>
      </c>
      <c r="AI36" s="76">
        <f t="shared" ref="AI36:AK36" si="104">+AI20</f>
        <v>44043</v>
      </c>
      <c r="AJ36" s="76">
        <f t="shared" si="104"/>
        <v>44074</v>
      </c>
      <c r="AK36" s="76">
        <f t="shared" si="104"/>
        <v>44104</v>
      </c>
      <c r="AL36" s="102">
        <f t="shared" ref="AL36:AN36" si="105">+AL20</f>
        <v>44135</v>
      </c>
      <c r="AM36" s="102">
        <f t="shared" si="105"/>
        <v>44165</v>
      </c>
      <c r="AN36" s="102">
        <f t="shared" si="105"/>
        <v>44196</v>
      </c>
      <c r="AP36" s="112" t="s">
        <v>7</v>
      </c>
      <c r="AQ36" s="112" t="s">
        <v>10</v>
      </c>
      <c r="AR36" s="112" t="s">
        <v>36</v>
      </c>
      <c r="AS36" s="112" t="s">
        <v>66</v>
      </c>
      <c r="AT36" s="112" t="str">
        <f t="shared" ref="AT36:AY36" si="106">+AT20</f>
        <v>1T19</v>
      </c>
      <c r="AU36" s="112" t="str">
        <f t="shared" si="106"/>
        <v>2T19</v>
      </c>
      <c r="AV36" s="112" t="str">
        <f t="shared" si="106"/>
        <v>3T19</v>
      </c>
      <c r="AW36" s="112" t="str">
        <f t="shared" si="106"/>
        <v>4T19</v>
      </c>
      <c r="AX36" s="112" t="str">
        <f t="shared" si="106"/>
        <v>1T20</v>
      </c>
      <c r="AY36" s="112" t="str">
        <f t="shared" si="106"/>
        <v>2T20</v>
      </c>
      <c r="AZ36" s="112" t="str">
        <f t="shared" ref="AZ36:BA36" si="107">+AZ20</f>
        <v>3T20</v>
      </c>
      <c r="BA36" s="112" t="str">
        <f t="shared" si="107"/>
        <v>4T20</v>
      </c>
    </row>
    <row r="37" spans="1:53" s="7" customFormat="1" ht="17.25" customHeight="1">
      <c r="A37" s="6"/>
      <c r="B37" s="115"/>
      <c r="C37" s="117"/>
      <c r="D37" s="119"/>
      <c r="E37" s="30" t="s">
        <v>7</v>
      </c>
      <c r="F37" s="30" t="s">
        <v>7</v>
      </c>
      <c r="G37" s="30" t="s">
        <v>7</v>
      </c>
      <c r="H37" s="30" t="s">
        <v>10</v>
      </c>
      <c r="I37" s="30" t="s">
        <v>10</v>
      </c>
      <c r="J37" s="30" t="s">
        <v>10</v>
      </c>
      <c r="K37" s="30" t="s">
        <v>36</v>
      </c>
      <c r="L37" s="30" t="s">
        <v>36</v>
      </c>
      <c r="M37" s="30" t="s">
        <v>36</v>
      </c>
      <c r="N37" s="30" t="s">
        <v>66</v>
      </c>
      <c r="O37" s="30" t="s">
        <v>66</v>
      </c>
      <c r="P37" s="30" t="s">
        <v>66</v>
      </c>
      <c r="Q37" s="51" t="str">
        <f t="shared" ref="Q37:S37" si="108">+Q21</f>
        <v>1T19</v>
      </c>
      <c r="R37" s="51" t="str">
        <f t="shared" si="108"/>
        <v>1T19</v>
      </c>
      <c r="S37" s="51" t="str">
        <f t="shared" si="108"/>
        <v>1T19</v>
      </c>
      <c r="T37" s="52" t="str">
        <f t="shared" ref="T37:V37" si="109">+T21</f>
        <v>2T19</v>
      </c>
      <c r="U37" s="52" t="str">
        <f t="shared" si="109"/>
        <v>2T19</v>
      </c>
      <c r="V37" s="52" t="str">
        <f t="shared" si="109"/>
        <v>2T19</v>
      </c>
      <c r="W37" s="53" t="str">
        <f t="shared" ref="W37:Y37" si="110">+W21</f>
        <v>3T19</v>
      </c>
      <c r="X37" s="53" t="str">
        <f t="shared" si="110"/>
        <v>3T19</v>
      </c>
      <c r="Y37" s="53" t="str">
        <f t="shared" si="110"/>
        <v>3T19</v>
      </c>
      <c r="Z37" s="59" t="str">
        <f t="shared" ref="Z37:AB37" si="111">+Z21</f>
        <v>4T19</v>
      </c>
      <c r="AA37" s="59" t="str">
        <f t="shared" si="111"/>
        <v>4T19</v>
      </c>
      <c r="AB37" s="59" t="str">
        <f t="shared" si="111"/>
        <v>4T19</v>
      </c>
      <c r="AC37" s="61" t="str">
        <f t="shared" ref="AC37:AE37" si="112">+AC21</f>
        <v>1T20</v>
      </c>
      <c r="AD37" s="61" t="str">
        <f t="shared" si="112"/>
        <v>1T20</v>
      </c>
      <c r="AE37" s="61" t="str">
        <f t="shared" si="112"/>
        <v>1T20</v>
      </c>
      <c r="AF37" s="62" t="str">
        <f t="shared" ref="AF37:AH37" si="113">+AF21</f>
        <v>2T20</v>
      </c>
      <c r="AG37" s="62" t="str">
        <f t="shared" si="113"/>
        <v>2T20</v>
      </c>
      <c r="AH37" s="62" t="str">
        <f t="shared" si="113"/>
        <v>2T20</v>
      </c>
      <c r="AI37" s="76" t="str">
        <f t="shared" ref="AI37:AK37" si="114">+AI21</f>
        <v>3T20</v>
      </c>
      <c r="AJ37" s="76" t="str">
        <f t="shared" si="114"/>
        <v>3T20</v>
      </c>
      <c r="AK37" s="76" t="str">
        <f t="shared" si="114"/>
        <v>3T20</v>
      </c>
      <c r="AL37" s="102" t="str">
        <f t="shared" ref="AL37:AN37" si="115">+AL21</f>
        <v>4T20</v>
      </c>
      <c r="AM37" s="102" t="str">
        <f t="shared" si="115"/>
        <v>4T20</v>
      </c>
      <c r="AN37" s="102" t="str">
        <f t="shared" si="115"/>
        <v>4T20</v>
      </c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</row>
    <row r="38" spans="1:53" ht="15.75" customHeight="1">
      <c r="A38" s="3">
        <v>1</v>
      </c>
      <c r="B38" s="8" t="str">
        <f t="shared" ref="B38:D46" si="116">+B22</f>
        <v>Shopping Cidade Jardim</v>
      </c>
      <c r="C38" s="9" t="str">
        <f t="shared" si="116"/>
        <v>SP</v>
      </c>
      <c r="D38" s="9" t="str">
        <f t="shared" si="116"/>
        <v>JHSF</v>
      </c>
      <c r="E38" s="20"/>
      <c r="F38" s="20"/>
      <c r="G38" s="20"/>
      <c r="H38" s="20"/>
      <c r="I38" s="20"/>
      <c r="J38" s="20"/>
      <c r="K38" s="20"/>
      <c r="L38" s="20"/>
      <c r="M38" s="20"/>
      <c r="N38" s="20">
        <f t="shared" ref="N38:S44" si="117">N22*N6</f>
        <v>6383.9636170000012</v>
      </c>
      <c r="O38" s="20">
        <f t="shared" si="117"/>
        <v>6383.9636170000003</v>
      </c>
      <c r="P38" s="20">
        <f t="shared" si="117"/>
        <v>6397.8954170000015</v>
      </c>
      <c r="Q38" s="20">
        <f t="shared" si="117"/>
        <v>6499.7198850000013</v>
      </c>
      <c r="R38" s="20">
        <f t="shared" si="117"/>
        <v>6499.7198850000013</v>
      </c>
      <c r="S38" s="20">
        <f t="shared" si="117"/>
        <v>6499.7198850000013</v>
      </c>
      <c r="T38" s="20">
        <f t="shared" ref="T38:V38" si="118">T22*T6</f>
        <v>6468.7709010000035</v>
      </c>
      <c r="U38" s="20">
        <f t="shared" si="118"/>
        <v>6608.9112170000017</v>
      </c>
      <c r="V38" s="20">
        <f t="shared" si="118"/>
        <v>6608.9112170000026</v>
      </c>
      <c r="W38" s="20">
        <f t="shared" ref="W38:Y38" si="119">W22*W6</f>
        <v>6608.9112170000026</v>
      </c>
      <c r="X38" s="20">
        <f t="shared" si="119"/>
        <v>6608.9112170000026</v>
      </c>
      <c r="Y38" s="20">
        <f t="shared" si="119"/>
        <v>6608.9112170000026</v>
      </c>
      <c r="Z38" s="20">
        <f t="shared" ref="Z38:AB38" si="120">Z22*Z6</f>
        <v>6628.082733000002</v>
      </c>
      <c r="AA38" s="20">
        <f t="shared" si="120"/>
        <v>6628.0827330000029</v>
      </c>
      <c r="AB38" s="20">
        <f t="shared" si="120"/>
        <v>6628.0827330000029</v>
      </c>
      <c r="AC38" s="20">
        <f t="shared" ref="AC38:AE38" si="121">AC22*AC6</f>
        <v>6628.0827330000029</v>
      </c>
      <c r="AD38" s="20">
        <f t="shared" si="121"/>
        <v>6628.0827329999993</v>
      </c>
      <c r="AE38" s="20">
        <f t="shared" si="121"/>
        <v>6628.082733000002</v>
      </c>
      <c r="AF38" s="20">
        <f t="shared" ref="AF38:AH38" si="122">AF22*AF6</f>
        <v>6628.082733000002</v>
      </c>
      <c r="AG38" s="20">
        <f t="shared" si="122"/>
        <v>6628.082733000002</v>
      </c>
      <c r="AH38" s="20">
        <f t="shared" si="122"/>
        <v>6628.082733000002</v>
      </c>
      <c r="AI38" s="20">
        <f t="shared" ref="AI38:AJ38" si="123">AI22*AI6</f>
        <v>6628.082733000002</v>
      </c>
      <c r="AJ38" s="20">
        <f t="shared" si="123"/>
        <v>6628.082733000002</v>
      </c>
      <c r="AK38" s="20">
        <f t="shared" ref="AK38:AN38" si="124">AK22*AK6</f>
        <v>6628.082733000002</v>
      </c>
      <c r="AL38" s="20">
        <f t="shared" si="124"/>
        <v>6628.4225330000008</v>
      </c>
      <c r="AM38" s="20">
        <f t="shared" si="124"/>
        <v>6628.0827329999993</v>
      </c>
      <c r="AN38" s="20">
        <f t="shared" si="124"/>
        <v>6628.0827329999993</v>
      </c>
      <c r="AP38" s="13" t="str">
        <f t="shared" ref="AP38:AP44" si="125">IFERROR(AVERAGE(E38:G38),"")</f>
        <v/>
      </c>
      <c r="AQ38" s="13" t="str">
        <f t="shared" ref="AQ38:AQ44" si="126">IFERROR(AVERAGE(H38:J38),"")</f>
        <v/>
      </c>
      <c r="AR38" s="13" t="str">
        <f t="shared" ref="AR38:AR44" si="127">IFERROR(AVERAGE(K38:M38),"")</f>
        <v/>
      </c>
      <c r="AS38" s="13">
        <f t="shared" ref="AS38:AS44" si="128">IFERROR(AVERAGE(N38:P38),"")</f>
        <v>6388.6075503333341</v>
      </c>
      <c r="AT38" s="13">
        <f t="shared" ref="AT38:AT44" si="129">IFERROR(AVERAGE(Q38:S38),"")</f>
        <v>6499.7198850000013</v>
      </c>
      <c r="AU38" s="13">
        <f t="shared" ref="AU38:AU45" si="130">IFERROR(AVERAGE(T38:V38),"")</f>
        <v>6562.197778333335</v>
      </c>
      <c r="AV38" s="13">
        <f>IFERROR(AVERAGE(W38:Y38),"")</f>
        <v>6608.9112170000035</v>
      </c>
      <c r="AW38" s="13">
        <f>IFERROR(AVERAGE(Z38:AB38),"")</f>
        <v>6628.0827330000029</v>
      </c>
      <c r="AX38" s="13">
        <f>IFERROR(AVERAGE(AC38:AE38),"")</f>
        <v>6628.082733000002</v>
      </c>
      <c r="AY38" s="13">
        <f>IFERROR(AVERAGE(AF38:AH38),"")</f>
        <v>6628.082733000002</v>
      </c>
      <c r="AZ38" s="13">
        <f>IFERROR(AVERAGE(AI38:AK38),"")</f>
        <v>6628.082733000002</v>
      </c>
      <c r="BA38" s="13">
        <f>IFERROR(AVERAGE(AL38:AN38),"")</f>
        <v>6628.1959996666665</v>
      </c>
    </row>
    <row r="39" spans="1:53" ht="15.75" customHeight="1">
      <c r="A39" s="3">
        <v>2</v>
      </c>
      <c r="B39" s="8" t="str">
        <f t="shared" si="116"/>
        <v>Shopping Cidade São Paulo</v>
      </c>
      <c r="C39" s="9" t="str">
        <f t="shared" si="116"/>
        <v>SP</v>
      </c>
      <c r="D39" s="9" t="str">
        <f t="shared" si="116"/>
        <v>CCP</v>
      </c>
      <c r="E39" s="20"/>
      <c r="F39" s="20"/>
      <c r="G39" s="20">
        <f t="shared" ref="G39:M39" si="131">G23*G7</f>
        <v>1330.9928</v>
      </c>
      <c r="H39" s="20">
        <f t="shared" si="131"/>
        <v>1330.9928</v>
      </c>
      <c r="I39" s="20">
        <f t="shared" si="131"/>
        <v>1330.9928</v>
      </c>
      <c r="J39" s="20">
        <f t="shared" si="131"/>
        <v>1330.9928</v>
      </c>
      <c r="K39" s="20">
        <f t="shared" si="131"/>
        <v>1330.9928</v>
      </c>
      <c r="L39" s="20">
        <f t="shared" si="131"/>
        <v>1330.9928</v>
      </c>
      <c r="M39" s="20">
        <f t="shared" si="131"/>
        <v>1330.9928</v>
      </c>
      <c r="N39" s="20">
        <f t="shared" si="117"/>
        <v>1330.9928</v>
      </c>
      <c r="O39" s="20">
        <f t="shared" si="117"/>
        <v>1330.9928</v>
      </c>
      <c r="P39" s="20">
        <f t="shared" si="117"/>
        <v>1330.9928</v>
      </c>
      <c r="Q39" s="20">
        <f t="shared" si="117"/>
        <v>1330.9928</v>
      </c>
      <c r="R39" s="20">
        <f t="shared" si="117"/>
        <v>1330.9928</v>
      </c>
      <c r="S39" s="20">
        <f t="shared" si="117"/>
        <v>1330.9928</v>
      </c>
      <c r="T39" s="20">
        <f t="shared" ref="T39:V39" si="132">T23*T7</f>
        <v>1330.9928</v>
      </c>
      <c r="U39" s="20">
        <f t="shared" si="132"/>
        <v>1330.9928</v>
      </c>
      <c r="V39" s="20">
        <f t="shared" si="132"/>
        <v>1330.9928</v>
      </c>
      <c r="W39" s="20">
        <f t="shared" ref="W39:AB39" si="133">W23*W7</f>
        <v>1330.9928</v>
      </c>
      <c r="X39" s="20">
        <f t="shared" si="133"/>
        <v>1330.9928</v>
      </c>
      <c r="Y39" s="20">
        <f t="shared" si="133"/>
        <v>1330.9928</v>
      </c>
      <c r="Z39" s="20">
        <f t="shared" si="133"/>
        <v>1332.88</v>
      </c>
      <c r="AA39" s="20">
        <f t="shared" si="133"/>
        <v>1332.88</v>
      </c>
      <c r="AB39" s="20">
        <f t="shared" si="133"/>
        <v>1332.8832</v>
      </c>
      <c r="AC39" s="20">
        <f t="shared" ref="AC39:AE39" si="134">AC23*AC7</f>
        <v>1332.8832</v>
      </c>
      <c r="AD39" s="20">
        <f t="shared" si="134"/>
        <v>1332.8832</v>
      </c>
      <c r="AE39" s="20">
        <f t="shared" si="134"/>
        <v>1332.8832</v>
      </c>
      <c r="AF39" s="20">
        <f t="shared" ref="AF39:AH39" si="135">AF23*AF7</f>
        <v>1332.8832</v>
      </c>
      <c r="AG39" s="20">
        <f t="shared" si="135"/>
        <v>1332.8832</v>
      </c>
      <c r="AH39" s="20">
        <f t="shared" si="135"/>
        <v>1332.8832</v>
      </c>
      <c r="AI39" s="20">
        <f t="shared" ref="AI39:AJ39" si="136">AI23*AI7</f>
        <v>1332.8832</v>
      </c>
      <c r="AJ39" s="20">
        <f t="shared" si="136"/>
        <v>1332.8832</v>
      </c>
      <c r="AK39" s="20">
        <f t="shared" ref="AK39:AN39" si="137">AK23*AK7</f>
        <v>1332.8832</v>
      </c>
      <c r="AL39" s="20">
        <f t="shared" si="137"/>
        <v>1332.8832</v>
      </c>
      <c r="AM39" s="20">
        <f t="shared" si="137"/>
        <v>1332.8832</v>
      </c>
      <c r="AN39" s="20">
        <f t="shared" si="137"/>
        <v>1332.8832</v>
      </c>
      <c r="AP39" s="13">
        <f t="shared" si="125"/>
        <v>1330.9928</v>
      </c>
      <c r="AQ39" s="13">
        <f t="shared" si="126"/>
        <v>1330.9928</v>
      </c>
      <c r="AR39" s="13">
        <f t="shared" si="127"/>
        <v>1330.9928</v>
      </c>
      <c r="AS39" s="13">
        <f t="shared" si="128"/>
        <v>1330.9928</v>
      </c>
      <c r="AT39" s="13">
        <f t="shared" si="129"/>
        <v>1330.9928</v>
      </c>
      <c r="AU39" s="13">
        <f t="shared" si="130"/>
        <v>1330.9928</v>
      </c>
      <c r="AV39" s="13">
        <f t="shared" ref="AV39:AV46" si="138">IFERROR(AVERAGE(W39:Y39),"")</f>
        <v>1330.9928</v>
      </c>
      <c r="AW39" s="13">
        <f t="shared" ref="AW39:AW48" si="139">IFERROR(AVERAGE(Z39:AB39),"")</f>
        <v>1332.8810666666668</v>
      </c>
      <c r="AX39" s="13">
        <f t="shared" ref="AX39:AX49" si="140">IFERROR(AVERAGE(AC39:AE39),"")</f>
        <v>1332.8832</v>
      </c>
      <c r="AY39" s="13">
        <f t="shared" ref="AY39:AY49" si="141">IFERROR(AVERAGE(AF39:AH39),"")</f>
        <v>1332.8832</v>
      </c>
      <c r="AZ39" s="13">
        <f t="shared" ref="AZ39:AZ49" si="142">IFERROR(AVERAGE(AI39:AK39),"")</f>
        <v>1332.8832</v>
      </c>
      <c r="BA39" s="13">
        <f t="shared" ref="BA39:BA49" si="143">IFERROR(AVERAGE(AL39:AN39),"")</f>
        <v>1332.8832</v>
      </c>
    </row>
    <row r="40" spans="1:53" ht="15.75" customHeight="1">
      <c r="A40" s="3">
        <v>3</v>
      </c>
      <c r="B40" s="8" t="str">
        <f t="shared" si="116"/>
        <v>Catarina Fashion Outlet</v>
      </c>
      <c r="C40" s="9" t="str">
        <f t="shared" si="116"/>
        <v>SP</v>
      </c>
      <c r="D40" s="9" t="str">
        <f t="shared" si="116"/>
        <v>JHSF</v>
      </c>
      <c r="E40" s="20"/>
      <c r="F40" s="20"/>
      <c r="G40" s="20"/>
      <c r="H40" s="20"/>
      <c r="I40" s="20"/>
      <c r="J40" s="20"/>
      <c r="K40" s="20"/>
      <c r="L40" s="20"/>
      <c r="M40" s="20"/>
      <c r="N40" s="20">
        <f t="shared" si="117"/>
        <v>9449.5359999999982</v>
      </c>
      <c r="O40" s="20">
        <f t="shared" si="117"/>
        <v>9449.1615999999976</v>
      </c>
      <c r="P40" s="20">
        <f t="shared" si="117"/>
        <v>9449.1616000000031</v>
      </c>
      <c r="Q40" s="20">
        <f t="shared" si="117"/>
        <v>9449.1615999999976</v>
      </c>
      <c r="R40" s="20">
        <f t="shared" si="117"/>
        <v>9449.1615999999976</v>
      </c>
      <c r="S40" s="20">
        <f t="shared" si="117"/>
        <v>9449.1615999999976</v>
      </c>
      <c r="T40" s="20">
        <f t="shared" ref="T40:V40" si="144">T24*T8</f>
        <v>14761.362136999996</v>
      </c>
      <c r="U40" s="20">
        <f t="shared" si="144"/>
        <v>14761.362136999996</v>
      </c>
      <c r="V40" s="20">
        <f t="shared" si="144"/>
        <v>14761.362136999996</v>
      </c>
      <c r="W40" s="20">
        <f t="shared" ref="W40:AB40" si="145">W24*W8</f>
        <v>14761.362136999996</v>
      </c>
      <c r="X40" s="20">
        <f t="shared" si="145"/>
        <v>14761.362136999996</v>
      </c>
      <c r="Y40" s="20">
        <f t="shared" si="145"/>
        <v>14761.362136999996</v>
      </c>
      <c r="Z40" s="20">
        <f t="shared" si="145"/>
        <v>14761.362136999996</v>
      </c>
      <c r="AA40" s="20">
        <f t="shared" si="145"/>
        <v>14761.362136999996</v>
      </c>
      <c r="AB40" s="20">
        <f t="shared" si="145"/>
        <v>14761.362137000002</v>
      </c>
      <c r="AC40" s="20">
        <f t="shared" ref="AC40:AE40" si="146">AC24*AC8</f>
        <v>14761.362136999993</v>
      </c>
      <c r="AD40" s="20">
        <f t="shared" si="146"/>
        <v>14761.362137000004</v>
      </c>
      <c r="AE40" s="20">
        <f t="shared" si="146"/>
        <v>14761.362136999996</v>
      </c>
      <c r="AF40" s="20">
        <f t="shared" ref="AF40:AH40" si="147">AF24*AF8</f>
        <v>14761.362136999996</v>
      </c>
      <c r="AG40" s="20">
        <f t="shared" si="147"/>
        <v>14761.362136999996</v>
      </c>
      <c r="AH40" s="20">
        <f t="shared" si="147"/>
        <v>14761.362136999996</v>
      </c>
      <c r="AI40" s="20">
        <f t="shared" ref="AI40:AJ40" si="148">AI24*AI8</f>
        <v>14761.362136999996</v>
      </c>
      <c r="AJ40" s="20">
        <f t="shared" si="148"/>
        <v>14761.362136999996</v>
      </c>
      <c r="AK40" s="20">
        <f t="shared" ref="AK40:AN40" si="149">AK24*AK8</f>
        <v>14761.362136999996</v>
      </c>
      <c r="AL40" s="20">
        <f t="shared" si="149"/>
        <v>14761.362136999993</v>
      </c>
      <c r="AM40" s="20">
        <f t="shared" si="149"/>
        <v>14761.362136999993</v>
      </c>
      <c r="AN40" s="20">
        <f t="shared" si="149"/>
        <v>14761.362137000006</v>
      </c>
      <c r="AP40" s="13" t="str">
        <f t="shared" si="125"/>
        <v/>
      </c>
      <c r="AQ40" s="13" t="str">
        <f t="shared" si="126"/>
        <v/>
      </c>
      <c r="AR40" s="13" t="str">
        <f t="shared" si="127"/>
        <v/>
      </c>
      <c r="AS40" s="13">
        <f t="shared" si="128"/>
        <v>9449.286399999999</v>
      </c>
      <c r="AT40" s="13">
        <f t="shared" si="129"/>
        <v>9449.1615999999976</v>
      </c>
      <c r="AU40" s="13">
        <f t="shared" si="130"/>
        <v>14761.362136999996</v>
      </c>
      <c r="AV40" s="13">
        <f t="shared" si="138"/>
        <v>14761.362136999996</v>
      </c>
      <c r="AW40" s="13">
        <f t="shared" si="139"/>
        <v>14761.362136999998</v>
      </c>
      <c r="AX40" s="13">
        <f t="shared" si="140"/>
        <v>14761.362136999998</v>
      </c>
      <c r="AY40" s="13">
        <f t="shared" si="141"/>
        <v>14761.362136999996</v>
      </c>
      <c r="AZ40" s="13">
        <f t="shared" si="142"/>
        <v>14761.362136999996</v>
      </c>
      <c r="BA40" s="13">
        <f t="shared" si="143"/>
        <v>14761.362136999996</v>
      </c>
    </row>
    <row r="41" spans="1:53" ht="15.75" customHeight="1">
      <c r="A41" s="3">
        <v>4</v>
      </c>
      <c r="B41" s="8" t="str">
        <f t="shared" si="116"/>
        <v>Caxias Shopping</v>
      </c>
      <c r="C41" s="9" t="str">
        <f t="shared" si="116"/>
        <v>RJ</v>
      </c>
      <c r="D41" s="9" t="str">
        <f t="shared" si="116"/>
        <v>Aliansce Sonae</v>
      </c>
      <c r="E41" s="20">
        <f t="shared" ref="E41:M41" si="150">E25*E9</f>
        <v>8945.3419999999987</v>
      </c>
      <c r="F41" s="20">
        <f t="shared" si="150"/>
        <v>8945.3419999999987</v>
      </c>
      <c r="G41" s="20">
        <f t="shared" si="150"/>
        <v>8945.3419999999987</v>
      </c>
      <c r="H41" s="20">
        <f t="shared" si="150"/>
        <v>8945.3419999999987</v>
      </c>
      <c r="I41" s="20">
        <f t="shared" si="150"/>
        <v>8945.3419999999987</v>
      </c>
      <c r="J41" s="20">
        <f t="shared" si="150"/>
        <v>8945.3419999999987</v>
      </c>
      <c r="K41" s="20">
        <f t="shared" si="150"/>
        <v>8945.3419999999987</v>
      </c>
      <c r="L41" s="20">
        <f t="shared" si="150"/>
        <v>8945.3419999999987</v>
      </c>
      <c r="M41" s="20">
        <f t="shared" si="150"/>
        <v>8970.0765000000065</v>
      </c>
      <c r="N41" s="20">
        <f t="shared" si="117"/>
        <v>8970.0765000000065</v>
      </c>
      <c r="O41" s="20">
        <f t="shared" si="117"/>
        <v>8970.0765000000065</v>
      </c>
      <c r="P41" s="20">
        <f t="shared" si="117"/>
        <v>9661.75</v>
      </c>
      <c r="Q41" s="20">
        <f t="shared" si="117"/>
        <v>9680.6989999999987</v>
      </c>
      <c r="R41" s="20">
        <f t="shared" si="117"/>
        <v>9644.8029999999999</v>
      </c>
      <c r="S41" s="20">
        <f t="shared" si="117"/>
        <v>9660.0314999999991</v>
      </c>
      <c r="T41" s="20">
        <f t="shared" ref="T41:V41" si="151">T25*T9</f>
        <v>9661.75</v>
      </c>
      <c r="U41" s="20">
        <f t="shared" si="151"/>
        <v>9661.75</v>
      </c>
      <c r="V41" s="20">
        <f t="shared" si="151"/>
        <v>9661.75</v>
      </c>
      <c r="W41" s="20">
        <f t="shared" ref="W41:AB41" si="152">W25*W9</f>
        <v>9661.75</v>
      </c>
      <c r="X41" s="20">
        <f t="shared" si="152"/>
        <v>9661.75</v>
      </c>
      <c r="Y41" s="20">
        <f t="shared" si="152"/>
        <v>9661.75</v>
      </c>
      <c r="Z41" s="20">
        <f t="shared" si="152"/>
        <v>9661.75</v>
      </c>
      <c r="AA41" s="20">
        <f t="shared" si="152"/>
        <v>9826.1414999999997</v>
      </c>
      <c r="AB41" s="20">
        <f t="shared" si="152"/>
        <v>9826.1414999999997</v>
      </c>
      <c r="AC41" s="20">
        <f t="shared" ref="AC41:AE41" si="153">AC25*AC9</f>
        <v>9825.9524999999994</v>
      </c>
      <c r="AD41" s="20">
        <f t="shared" si="153"/>
        <v>9825.9524999999994</v>
      </c>
      <c r="AE41" s="20">
        <f t="shared" si="153"/>
        <v>9825.9524999999994</v>
      </c>
      <c r="AF41" s="20">
        <f t="shared" ref="AF41:AH41" si="154">AF25*AF9</f>
        <v>9825.9524999999994</v>
      </c>
      <c r="AG41" s="20">
        <f t="shared" si="154"/>
        <v>9825.9524999999994</v>
      </c>
      <c r="AH41" s="20">
        <f t="shared" si="154"/>
        <v>9825.9524999999994</v>
      </c>
      <c r="AI41" s="20">
        <f t="shared" ref="AI41:AJ41" si="155">AI25*AI9</f>
        <v>9825.9524999999994</v>
      </c>
      <c r="AJ41" s="20">
        <f t="shared" si="155"/>
        <v>9825.9524999999994</v>
      </c>
      <c r="AK41" s="20">
        <f t="shared" ref="AK41:AN41" si="156">AK25*AK9</f>
        <v>9825.9524999999994</v>
      </c>
      <c r="AL41" s="20">
        <f t="shared" si="156"/>
        <v>9825.9454999999998</v>
      </c>
      <c r="AM41" s="20">
        <f t="shared" si="156"/>
        <v>9825.9419999999991</v>
      </c>
      <c r="AN41" s="20">
        <f t="shared" si="156"/>
        <v>9825.9419999999991</v>
      </c>
      <c r="AP41" s="13">
        <f t="shared" si="125"/>
        <v>8945.3419999999987</v>
      </c>
      <c r="AQ41" s="13">
        <f t="shared" si="126"/>
        <v>8945.3419999999987</v>
      </c>
      <c r="AR41" s="13">
        <f t="shared" si="127"/>
        <v>8953.5868333333347</v>
      </c>
      <c r="AS41" s="13">
        <f t="shared" si="128"/>
        <v>9200.6343333333371</v>
      </c>
      <c r="AT41" s="13">
        <f t="shared" si="129"/>
        <v>9661.8444999999992</v>
      </c>
      <c r="AU41" s="13">
        <f t="shared" si="130"/>
        <v>9661.75</v>
      </c>
      <c r="AV41" s="13">
        <f t="shared" si="138"/>
        <v>9661.75</v>
      </c>
      <c r="AW41" s="13">
        <f t="shared" si="139"/>
        <v>9771.3443333333325</v>
      </c>
      <c r="AX41" s="13">
        <f t="shared" si="140"/>
        <v>9825.9524999999994</v>
      </c>
      <c r="AY41" s="13">
        <f t="shared" si="141"/>
        <v>9825.9524999999994</v>
      </c>
      <c r="AZ41" s="13">
        <f t="shared" si="142"/>
        <v>9825.9524999999994</v>
      </c>
      <c r="BA41" s="13">
        <f t="shared" si="143"/>
        <v>9825.943166666666</v>
      </c>
    </row>
    <row r="42" spans="1:53" ht="15.75" customHeight="1">
      <c r="A42" s="3">
        <v>5</v>
      </c>
      <c r="B42" s="8" t="str">
        <f t="shared" si="116"/>
        <v>Shopping Bela Vista</v>
      </c>
      <c r="C42" s="9" t="str">
        <f t="shared" si="116"/>
        <v>BA</v>
      </c>
      <c r="D42" s="9" t="str">
        <f t="shared" si="116"/>
        <v>JHSF</v>
      </c>
      <c r="E42" s="20"/>
      <c r="F42" s="20"/>
      <c r="G42" s="20"/>
      <c r="H42" s="20"/>
      <c r="I42" s="20"/>
      <c r="J42" s="20"/>
      <c r="K42" s="20"/>
      <c r="L42" s="20"/>
      <c r="M42" s="20"/>
      <c r="N42" s="20">
        <f t="shared" si="117"/>
        <v>12762.388002</v>
      </c>
      <c r="O42" s="20">
        <f t="shared" si="117"/>
        <v>12791.323923</v>
      </c>
      <c r="P42" s="20">
        <f t="shared" si="117"/>
        <v>12791.323922999996</v>
      </c>
      <c r="Q42" s="20">
        <f t="shared" si="117"/>
        <v>12791.323922999998</v>
      </c>
      <c r="R42" s="20">
        <f t="shared" si="117"/>
        <v>12791.323922999998</v>
      </c>
      <c r="S42" s="20">
        <f t="shared" si="117"/>
        <v>12791.323922999996</v>
      </c>
      <c r="T42" s="20">
        <f t="shared" ref="T42:V42" si="157">T26*T10</f>
        <v>12791.323922999996</v>
      </c>
      <c r="U42" s="20">
        <f t="shared" si="157"/>
        <v>12791.323923</v>
      </c>
      <c r="V42" s="20">
        <f t="shared" si="157"/>
        <v>12791.323922999998</v>
      </c>
      <c r="W42" s="20">
        <f t="shared" ref="W42:AB42" si="158">W26*W10</f>
        <v>12791.323922999998</v>
      </c>
      <c r="X42" s="20">
        <f t="shared" si="158"/>
        <v>12791.323922999998</v>
      </c>
      <c r="Y42" s="20">
        <f t="shared" si="158"/>
        <v>12791.323922999998</v>
      </c>
      <c r="Z42" s="20">
        <f t="shared" si="158"/>
        <v>12791.323922999998</v>
      </c>
      <c r="AA42" s="20">
        <f t="shared" si="158"/>
        <v>12791.323922999998</v>
      </c>
      <c r="AB42" s="20">
        <f t="shared" si="158"/>
        <v>12780.735659999998</v>
      </c>
      <c r="AC42" s="20">
        <f t="shared" ref="AC42:AE42" si="159">AC26*AC10</f>
        <v>12780.735659999995</v>
      </c>
      <c r="AD42" s="20">
        <f t="shared" si="159"/>
        <v>12780.735659999998</v>
      </c>
      <c r="AE42" s="20">
        <f t="shared" si="159"/>
        <v>12780.735659999997</v>
      </c>
      <c r="AF42" s="20">
        <f t="shared" ref="AF42:AH42" si="160">AF26*AF10</f>
        <v>12780.735659999997</v>
      </c>
      <c r="AG42" s="20">
        <f t="shared" si="160"/>
        <v>12780.735659999997</v>
      </c>
      <c r="AH42" s="20">
        <f t="shared" si="160"/>
        <v>12780.735659999997</v>
      </c>
      <c r="AI42" s="20">
        <f t="shared" ref="AI42:AJ42" si="161">AI26*AI10</f>
        <v>12780.735659999997</v>
      </c>
      <c r="AJ42" s="20">
        <f t="shared" si="161"/>
        <v>12780.735659999997</v>
      </c>
      <c r="AK42" s="20">
        <f t="shared" ref="AK42:AN42" si="162">AK26*AK10</f>
        <v>12780.735659999997</v>
      </c>
      <c r="AL42" s="20">
        <f t="shared" si="162"/>
        <v>12780.735659999998</v>
      </c>
      <c r="AM42" s="20">
        <f t="shared" si="162"/>
        <v>12780.735660000002</v>
      </c>
      <c r="AN42" s="20">
        <f t="shared" si="162"/>
        <v>12780.73566</v>
      </c>
      <c r="AP42" s="13" t="str">
        <f t="shared" si="125"/>
        <v/>
      </c>
      <c r="AQ42" s="13" t="str">
        <f t="shared" si="126"/>
        <v/>
      </c>
      <c r="AR42" s="13" t="str">
        <f t="shared" si="127"/>
        <v/>
      </c>
      <c r="AS42" s="13">
        <f t="shared" si="128"/>
        <v>12781.678615999999</v>
      </c>
      <c r="AT42" s="13">
        <f t="shared" si="129"/>
        <v>12791.323922999998</v>
      </c>
      <c r="AU42" s="13">
        <f t="shared" si="130"/>
        <v>12791.323922999998</v>
      </c>
      <c r="AV42" s="13">
        <f t="shared" si="138"/>
        <v>12791.323922999998</v>
      </c>
      <c r="AW42" s="13">
        <f t="shared" si="139"/>
        <v>12787.794501999999</v>
      </c>
      <c r="AX42" s="13">
        <f t="shared" si="140"/>
        <v>12780.735659999997</v>
      </c>
      <c r="AY42" s="13">
        <f t="shared" si="141"/>
        <v>12780.735659999997</v>
      </c>
      <c r="AZ42" s="13">
        <f t="shared" si="142"/>
        <v>12780.735659999997</v>
      </c>
      <c r="BA42" s="13">
        <f t="shared" si="143"/>
        <v>12780.73566</v>
      </c>
    </row>
    <row r="43" spans="1:53" ht="15.75" customHeight="1">
      <c r="A43" s="3">
        <v>6</v>
      </c>
      <c r="B43" s="8" t="str">
        <f t="shared" si="116"/>
        <v>Parque Shopping Belém</v>
      </c>
      <c r="C43" s="9" t="str">
        <f t="shared" si="116"/>
        <v>PA</v>
      </c>
      <c r="D43" s="9" t="str">
        <f t="shared" si="116"/>
        <v>Aliansce Sonae</v>
      </c>
      <c r="E43" s="20"/>
      <c r="F43" s="20"/>
      <c r="G43" s="20">
        <f t="shared" ref="G43:M43" si="163">G27*G11</f>
        <v>7423.8950000000004</v>
      </c>
      <c r="H43" s="20">
        <f t="shared" si="163"/>
        <v>7423.8950000000004</v>
      </c>
      <c r="I43" s="20">
        <f t="shared" si="163"/>
        <v>7423.8950000000004</v>
      </c>
      <c r="J43" s="20">
        <f t="shared" si="163"/>
        <v>8407.1200000000008</v>
      </c>
      <c r="K43" s="20">
        <f t="shared" si="163"/>
        <v>8407.1200000000008</v>
      </c>
      <c r="L43" s="20">
        <f t="shared" si="163"/>
        <v>8407.1200000000008</v>
      </c>
      <c r="M43" s="20">
        <f t="shared" si="163"/>
        <v>8407.1200000000008</v>
      </c>
      <c r="N43" s="20">
        <f t="shared" si="117"/>
        <v>8561.6200000000008</v>
      </c>
      <c r="O43" s="20">
        <f t="shared" si="117"/>
        <v>8561.6200000000008</v>
      </c>
      <c r="P43" s="20">
        <f t="shared" si="117"/>
        <v>8561.6200000000008</v>
      </c>
      <c r="Q43" s="20">
        <f t="shared" si="117"/>
        <v>8561.6200000000008</v>
      </c>
      <c r="R43" s="20">
        <f t="shared" si="117"/>
        <v>8561.6200000000008</v>
      </c>
      <c r="S43" s="20">
        <f t="shared" si="117"/>
        <v>8561.6200000000008</v>
      </c>
      <c r="T43" s="20">
        <f t="shared" ref="T43:V43" si="164">T27*T11</f>
        <v>8520.99</v>
      </c>
      <c r="U43" s="20">
        <f t="shared" si="164"/>
        <v>8520.99</v>
      </c>
      <c r="V43" s="20">
        <f t="shared" si="164"/>
        <v>8520.99</v>
      </c>
      <c r="W43" s="20">
        <f t="shared" ref="W43:AB43" si="165">W27*W11</f>
        <v>8520.99</v>
      </c>
      <c r="X43" s="20">
        <f t="shared" si="165"/>
        <v>8520.99</v>
      </c>
      <c r="Y43" s="20">
        <f t="shared" si="165"/>
        <v>8520.99</v>
      </c>
      <c r="Z43" s="20">
        <f t="shared" si="165"/>
        <v>8520.99</v>
      </c>
      <c r="AA43" s="20">
        <f t="shared" si="165"/>
        <v>8520.99</v>
      </c>
      <c r="AB43" s="20">
        <f t="shared" si="165"/>
        <v>8520.99</v>
      </c>
      <c r="AC43" s="20">
        <f t="shared" ref="AC43:AE43" si="166">AC27*AC11</f>
        <v>8520.99</v>
      </c>
      <c r="AD43" s="20">
        <f t="shared" si="166"/>
        <v>8520.99</v>
      </c>
      <c r="AE43" s="20">
        <f t="shared" si="166"/>
        <v>8520.99</v>
      </c>
      <c r="AF43" s="20">
        <f t="shared" ref="AF43:AH43" si="167">AF27*AF11</f>
        <v>8520.99</v>
      </c>
      <c r="AG43" s="20">
        <f t="shared" si="167"/>
        <v>8520.99</v>
      </c>
      <c r="AH43" s="20">
        <f t="shared" si="167"/>
        <v>8520.99</v>
      </c>
      <c r="AI43" s="20">
        <f t="shared" ref="AI43:AJ43" si="168">AI27*AI11</f>
        <v>8520.99</v>
      </c>
      <c r="AJ43" s="20">
        <f t="shared" si="168"/>
        <v>8520.99</v>
      </c>
      <c r="AK43" s="20">
        <f t="shared" ref="AK43:AN43" si="169">AK27*AK11</f>
        <v>8520.99</v>
      </c>
      <c r="AL43" s="20">
        <f t="shared" si="169"/>
        <v>8520.99</v>
      </c>
      <c r="AM43" s="20">
        <f t="shared" si="169"/>
        <v>0</v>
      </c>
      <c r="AN43" s="20">
        <f t="shared" si="169"/>
        <v>0</v>
      </c>
      <c r="AP43" s="13">
        <f t="shared" si="125"/>
        <v>7423.8950000000004</v>
      </c>
      <c r="AQ43" s="13">
        <f t="shared" si="126"/>
        <v>7751.6366666666681</v>
      </c>
      <c r="AR43" s="13">
        <f t="shared" si="127"/>
        <v>8407.1200000000008</v>
      </c>
      <c r="AS43" s="13">
        <f t="shared" si="128"/>
        <v>8561.6200000000008</v>
      </c>
      <c r="AT43" s="13">
        <f t="shared" si="129"/>
        <v>8561.6200000000008</v>
      </c>
      <c r="AU43" s="13">
        <f t="shared" si="130"/>
        <v>8520.99</v>
      </c>
      <c r="AV43" s="13">
        <f t="shared" si="138"/>
        <v>8520.99</v>
      </c>
      <c r="AW43" s="13">
        <f t="shared" si="139"/>
        <v>8520.99</v>
      </c>
      <c r="AX43" s="13">
        <f t="shared" si="140"/>
        <v>8520.99</v>
      </c>
      <c r="AY43" s="13">
        <f t="shared" si="141"/>
        <v>8520.99</v>
      </c>
      <c r="AZ43" s="13">
        <f t="shared" si="142"/>
        <v>8520.99</v>
      </c>
      <c r="BA43" s="13">
        <f t="shared" si="143"/>
        <v>2840.33</v>
      </c>
    </row>
    <row r="44" spans="1:53" ht="15.75" customHeight="1">
      <c r="A44" s="3">
        <v>7</v>
      </c>
      <c r="B44" s="8" t="str">
        <f t="shared" si="116"/>
        <v>Shopping Ponta Negra</v>
      </c>
      <c r="C44" s="9" t="str">
        <f t="shared" si="116"/>
        <v>AM</v>
      </c>
      <c r="D44" s="9" t="str">
        <f t="shared" si="116"/>
        <v>JHSF</v>
      </c>
      <c r="E44" s="20"/>
      <c r="F44" s="20"/>
      <c r="G44" s="20"/>
      <c r="H44" s="20"/>
      <c r="I44" s="20"/>
      <c r="J44" s="20"/>
      <c r="K44" s="20"/>
      <c r="L44" s="20"/>
      <c r="M44" s="20"/>
      <c r="N44" s="20">
        <f t="shared" si="117"/>
        <v>14082.134586000002</v>
      </c>
      <c r="O44" s="20">
        <f t="shared" si="117"/>
        <v>14112.654954000001</v>
      </c>
      <c r="P44" s="20">
        <f t="shared" si="117"/>
        <v>14112.654954000001</v>
      </c>
      <c r="Q44" s="20">
        <f t="shared" si="117"/>
        <v>14056.041110999999</v>
      </c>
      <c r="R44" s="20">
        <f t="shared" si="117"/>
        <v>14056.041110999999</v>
      </c>
      <c r="S44" s="20">
        <f t="shared" si="117"/>
        <v>13894.781436000001</v>
      </c>
      <c r="T44" s="20">
        <f>T28*T12</f>
        <v>13130.144643000001</v>
      </c>
      <c r="U44" s="20">
        <f>U28*U12</f>
        <v>13130.144643000001</v>
      </c>
      <c r="V44" s="20">
        <f>V28*V12</f>
        <v>13130.144642999994</v>
      </c>
      <c r="W44" s="20">
        <f t="shared" ref="W44:AB44" si="170">W28*W12</f>
        <v>13130.144643</v>
      </c>
      <c r="X44" s="20">
        <f t="shared" si="170"/>
        <v>13130.144643</v>
      </c>
      <c r="Y44" s="20">
        <f t="shared" si="170"/>
        <v>13130.144643</v>
      </c>
      <c r="Z44" s="20">
        <f t="shared" si="170"/>
        <v>13130.144643000001</v>
      </c>
      <c r="AA44" s="20">
        <f t="shared" si="170"/>
        <v>13130.144643</v>
      </c>
      <c r="AB44" s="20">
        <f t="shared" si="170"/>
        <v>13130.144643</v>
      </c>
      <c r="AC44" s="20">
        <f t="shared" ref="AC44:AE44" si="171">AC28*AC12</f>
        <v>14008.185078</v>
      </c>
      <c r="AD44" s="20">
        <f t="shared" si="171"/>
        <v>14008.185077999993</v>
      </c>
      <c r="AE44" s="20">
        <f t="shared" si="171"/>
        <v>14008.185077999997</v>
      </c>
      <c r="AF44" s="20">
        <f t="shared" ref="AF44:AH44" si="172">AF28*AF12</f>
        <v>14008.185077999997</v>
      </c>
      <c r="AG44" s="20">
        <f t="shared" si="172"/>
        <v>14008.185077999997</v>
      </c>
      <c r="AH44" s="20">
        <f t="shared" si="172"/>
        <v>14008.185077999997</v>
      </c>
      <c r="AI44" s="20">
        <f t="shared" ref="AI44:AJ44" si="173">AI28*AI12</f>
        <v>14008.185077999997</v>
      </c>
      <c r="AJ44" s="20">
        <f t="shared" si="173"/>
        <v>14008.185077999997</v>
      </c>
      <c r="AK44" s="20">
        <f t="shared" ref="AK44:AN44" si="174">AK28*AK12</f>
        <v>14008.185077999997</v>
      </c>
      <c r="AL44" s="20">
        <f t="shared" si="174"/>
        <v>14008.185078</v>
      </c>
      <c r="AM44" s="20">
        <f t="shared" si="174"/>
        <v>14008.185078</v>
      </c>
      <c r="AN44" s="20">
        <f t="shared" si="174"/>
        <v>14008.185077999993</v>
      </c>
      <c r="AP44" s="13" t="str">
        <f t="shared" si="125"/>
        <v/>
      </c>
      <c r="AQ44" s="13" t="str">
        <f t="shared" si="126"/>
        <v/>
      </c>
      <c r="AR44" s="13" t="str">
        <f t="shared" si="127"/>
        <v/>
      </c>
      <c r="AS44" s="13">
        <f t="shared" si="128"/>
        <v>14102.481498000003</v>
      </c>
      <c r="AT44" s="13">
        <f t="shared" si="129"/>
        <v>14002.287886</v>
      </c>
      <c r="AU44" s="13">
        <f t="shared" si="130"/>
        <v>13130.144643</v>
      </c>
      <c r="AV44" s="13">
        <f t="shared" si="138"/>
        <v>13130.144643</v>
      </c>
      <c r="AW44" s="13">
        <f t="shared" si="139"/>
        <v>13130.144643</v>
      </c>
      <c r="AX44" s="13">
        <f t="shared" si="140"/>
        <v>14008.185077999997</v>
      </c>
      <c r="AY44" s="13">
        <f t="shared" si="141"/>
        <v>14008.185077999997</v>
      </c>
      <c r="AZ44" s="13">
        <f t="shared" si="142"/>
        <v>14008.185077999997</v>
      </c>
      <c r="BA44" s="13">
        <f t="shared" si="143"/>
        <v>14008.185077999997</v>
      </c>
    </row>
    <row r="45" spans="1:53" ht="15.75" customHeight="1">
      <c r="A45" s="3">
        <v>8</v>
      </c>
      <c r="B45" s="8" t="str">
        <f t="shared" si="116"/>
        <v>Santana Parque Shopping</v>
      </c>
      <c r="C45" s="9" t="str">
        <f t="shared" si="116"/>
        <v>SP</v>
      </c>
      <c r="D45" s="9" t="str">
        <f t="shared" si="116"/>
        <v>Aliansce Sonae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>
        <f>U29*U13</f>
        <v>3974.3324999999977</v>
      </c>
      <c r="V45" s="20">
        <f>V29*V13</f>
        <v>3974.3324999999977</v>
      </c>
      <c r="W45" s="20">
        <f t="shared" ref="W45:AB45" si="175">W29*W13</f>
        <v>3974.3324999999977</v>
      </c>
      <c r="X45" s="20">
        <f t="shared" si="175"/>
        <v>3974.3324999999977</v>
      </c>
      <c r="Y45" s="20">
        <f t="shared" si="175"/>
        <v>3974.3324999999977</v>
      </c>
      <c r="Z45" s="20">
        <f t="shared" si="175"/>
        <v>3974.3324999999977</v>
      </c>
      <c r="AA45" s="20">
        <f t="shared" si="175"/>
        <v>3974.3324999999977</v>
      </c>
      <c r="AB45" s="20">
        <f t="shared" si="175"/>
        <v>3983.5499999999997</v>
      </c>
      <c r="AC45" s="20">
        <f t="shared" ref="AC45:AE45" si="176">AC29*AC13</f>
        <v>3983.5499999999997</v>
      </c>
      <c r="AD45" s="20">
        <f t="shared" si="176"/>
        <v>3983.5499999999997</v>
      </c>
      <c r="AE45" s="20">
        <f t="shared" si="176"/>
        <v>3983.5499999999997</v>
      </c>
      <c r="AF45" s="20">
        <f t="shared" ref="AF45:AH45" si="177">AF29*AF13</f>
        <v>3984.75</v>
      </c>
      <c r="AG45" s="20">
        <f t="shared" si="177"/>
        <v>3984.75</v>
      </c>
      <c r="AH45" s="20">
        <f t="shared" si="177"/>
        <v>3984.75</v>
      </c>
      <c r="AI45" s="20">
        <f t="shared" ref="AI45:AJ45" si="178">AI29*AI13</f>
        <v>3984.75</v>
      </c>
      <c r="AJ45" s="20">
        <f t="shared" si="178"/>
        <v>3984.75</v>
      </c>
      <c r="AK45" s="20">
        <f t="shared" ref="AK45:AN45" si="179">AK29*AK13</f>
        <v>3984.75</v>
      </c>
      <c r="AL45" s="20">
        <f t="shared" si="179"/>
        <v>3984.8114999999998</v>
      </c>
      <c r="AM45" s="20">
        <f t="shared" si="179"/>
        <v>3984.8114999999998</v>
      </c>
      <c r="AN45" s="20">
        <f t="shared" si="179"/>
        <v>3984.8114999999998</v>
      </c>
      <c r="AP45" s="13"/>
      <c r="AQ45" s="13"/>
      <c r="AR45" s="13"/>
      <c r="AS45" s="13"/>
      <c r="AT45" s="13"/>
      <c r="AU45" s="13">
        <f t="shared" si="130"/>
        <v>3974.3324999999977</v>
      </c>
      <c r="AV45" s="13">
        <f t="shared" si="138"/>
        <v>3974.3324999999982</v>
      </c>
      <c r="AW45" s="13">
        <f t="shared" si="139"/>
        <v>3977.4049999999984</v>
      </c>
      <c r="AX45" s="13">
        <f t="shared" si="140"/>
        <v>3983.5499999999997</v>
      </c>
      <c r="AY45" s="13">
        <f t="shared" si="141"/>
        <v>3984.75</v>
      </c>
      <c r="AZ45" s="13">
        <f t="shared" si="142"/>
        <v>3984.75</v>
      </c>
      <c r="BA45" s="13">
        <f t="shared" si="143"/>
        <v>3984.8114999999998</v>
      </c>
    </row>
    <row r="46" spans="1:53" ht="15.75" customHeight="1">
      <c r="A46" s="3">
        <v>9</v>
      </c>
      <c r="B46" s="8" t="str">
        <f t="shared" si="116"/>
        <v>Plaza Sul Shopping</v>
      </c>
      <c r="C46" s="9" t="str">
        <f t="shared" si="116"/>
        <v>SP</v>
      </c>
      <c r="D46" s="9" t="str">
        <f t="shared" si="116"/>
        <v>Aliansce Sonae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f t="shared" ref="X46:AB46" si="180">X30*X14</f>
        <v>2350.2270000000003</v>
      </c>
      <c r="Y46" s="20">
        <f t="shared" si="180"/>
        <v>2339.962</v>
      </c>
      <c r="Z46" s="20">
        <f t="shared" si="180"/>
        <v>2339.962</v>
      </c>
      <c r="AA46" s="20">
        <f t="shared" si="180"/>
        <v>2339.962</v>
      </c>
      <c r="AB46" s="20">
        <f t="shared" si="180"/>
        <v>2339.962</v>
      </c>
      <c r="AC46" s="20">
        <f t="shared" ref="AC46:AE46" si="181">AC30*AC14</f>
        <v>2403.87</v>
      </c>
      <c r="AD46" s="20">
        <f t="shared" si="181"/>
        <v>2403.87</v>
      </c>
      <c r="AE46" s="20">
        <f t="shared" si="181"/>
        <v>2403.87</v>
      </c>
      <c r="AF46" s="20">
        <f t="shared" ref="AF46:AH46" si="182">AF30*AF14</f>
        <v>2403.87</v>
      </c>
      <c r="AG46" s="20">
        <f t="shared" si="182"/>
        <v>2403.87</v>
      </c>
      <c r="AH46" s="20">
        <f t="shared" si="182"/>
        <v>2403.87</v>
      </c>
      <c r="AI46" s="20">
        <f t="shared" ref="AI46:AJ46" si="183">AI30*AI14</f>
        <v>2403.87</v>
      </c>
      <c r="AJ46" s="20">
        <f t="shared" si="183"/>
        <v>2403.87</v>
      </c>
      <c r="AK46" s="20">
        <f t="shared" ref="AK46:AN46" si="184">AK30*AK14</f>
        <v>2403.87</v>
      </c>
      <c r="AL46" s="20">
        <f t="shared" si="184"/>
        <v>2403.8700000000003</v>
      </c>
      <c r="AM46" s="20">
        <f t="shared" si="184"/>
        <v>2403.8690000000001</v>
      </c>
      <c r="AN46" s="20">
        <f t="shared" si="184"/>
        <v>2403.8690000000001</v>
      </c>
      <c r="AP46" s="13"/>
      <c r="AQ46" s="13"/>
      <c r="AR46" s="13"/>
      <c r="AS46" s="13"/>
      <c r="AT46" s="13"/>
      <c r="AU46" s="13"/>
      <c r="AV46" s="13">
        <f t="shared" si="138"/>
        <v>2345.0945000000002</v>
      </c>
      <c r="AW46" s="13">
        <f t="shared" si="139"/>
        <v>2339.962</v>
      </c>
      <c r="AX46" s="13">
        <f t="shared" si="140"/>
        <v>2403.87</v>
      </c>
      <c r="AY46" s="13">
        <f t="shared" si="141"/>
        <v>2403.87</v>
      </c>
      <c r="AZ46" s="13">
        <f t="shared" si="142"/>
        <v>2403.87</v>
      </c>
      <c r="BA46" s="13">
        <f t="shared" si="143"/>
        <v>2403.8693333333335</v>
      </c>
    </row>
    <row r="47" spans="1:53" ht="15.75" customHeight="1">
      <c r="A47" s="3">
        <v>10</v>
      </c>
      <c r="B47" s="8" t="str">
        <f t="shared" ref="B47:D47" si="185">+B31</f>
        <v>Natal Shopping</v>
      </c>
      <c r="C47" s="9" t="str">
        <f t="shared" si="185"/>
        <v>RN</v>
      </c>
      <c r="D47" s="9" t="str">
        <f t="shared" si="185"/>
        <v>Ancar Ivanhoé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>
        <f>Z31*Z15</f>
        <v>12683.888999999999</v>
      </c>
      <c r="AA47" s="20">
        <f t="shared" ref="AA47:AB47" si="186">AA31*AA15</f>
        <v>12683.8845</v>
      </c>
      <c r="AB47" s="20">
        <f t="shared" si="186"/>
        <v>12743.550000000001</v>
      </c>
      <c r="AC47" s="20">
        <f t="shared" ref="AC47:AE47" si="187">AC31*AC15</f>
        <v>12743.450999999999</v>
      </c>
      <c r="AD47" s="20">
        <f t="shared" si="187"/>
        <v>12687.831</v>
      </c>
      <c r="AE47" s="20">
        <f t="shared" si="187"/>
        <v>12749.404499999999</v>
      </c>
      <c r="AF47" s="20">
        <f t="shared" ref="AF47:AH47" si="188">AF31*AF15</f>
        <v>12749.404499999999</v>
      </c>
      <c r="AG47" s="20">
        <f t="shared" si="188"/>
        <v>12749.404499999999</v>
      </c>
      <c r="AH47" s="20">
        <f t="shared" si="188"/>
        <v>12749.404499999999</v>
      </c>
      <c r="AI47" s="20">
        <f t="shared" ref="AI47:AJ47" si="189">AI31*AI15</f>
        <v>12749.404499999999</v>
      </c>
      <c r="AJ47" s="20">
        <f t="shared" si="189"/>
        <v>12749.404499999999</v>
      </c>
      <c r="AK47" s="20">
        <f t="shared" ref="AK47:AN47" si="190">AK31*AK15</f>
        <v>12749.404499999999</v>
      </c>
      <c r="AL47" s="20">
        <f t="shared" si="190"/>
        <v>12758.274000000001</v>
      </c>
      <c r="AM47" s="20">
        <f t="shared" si="190"/>
        <v>12762.274500000001</v>
      </c>
      <c r="AN47" s="20">
        <f t="shared" si="190"/>
        <v>12762.274500000001</v>
      </c>
      <c r="AP47" s="13"/>
      <c r="AQ47" s="13"/>
      <c r="AR47" s="13"/>
      <c r="AS47" s="13"/>
      <c r="AT47" s="13"/>
      <c r="AU47" s="13"/>
      <c r="AV47" s="13" t="str">
        <f t="shared" ref="AV47:AV48" si="191">IFERROR(AVERAGE(W47:Y47),"")</f>
        <v/>
      </c>
      <c r="AW47" s="13">
        <f t="shared" si="139"/>
        <v>12703.7745</v>
      </c>
      <c r="AX47" s="13">
        <f t="shared" si="140"/>
        <v>12726.895499999999</v>
      </c>
      <c r="AY47" s="13">
        <f t="shared" si="141"/>
        <v>12749.404499999999</v>
      </c>
      <c r="AZ47" s="13">
        <f t="shared" si="142"/>
        <v>12749.404499999999</v>
      </c>
      <c r="BA47" s="13">
        <f t="shared" si="143"/>
        <v>12760.941000000001</v>
      </c>
    </row>
    <row r="48" spans="1:53" ht="15.75" customHeight="1">
      <c r="A48" s="3">
        <v>11</v>
      </c>
      <c r="B48" s="8" t="str">
        <f t="shared" ref="B48:D49" si="192">+B32</f>
        <v>Shopping Downtown</v>
      </c>
      <c r="C48" s="9" t="str">
        <f t="shared" si="192"/>
        <v>RJ</v>
      </c>
      <c r="D48" s="9" t="str">
        <f t="shared" si="192"/>
        <v>Ancar Ivanhoé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>
        <f t="shared" ref="Z48:AB48" si="193">Z32*Z16</f>
        <v>9594.1800000000021</v>
      </c>
      <c r="AA48" s="20">
        <f t="shared" si="193"/>
        <v>9594.1800000000021</v>
      </c>
      <c r="AB48" s="20">
        <f t="shared" si="193"/>
        <v>9594</v>
      </c>
      <c r="AC48" s="20">
        <f t="shared" ref="AC48:AE49" si="194">AC32*AC16</f>
        <v>9594.1800000000021</v>
      </c>
      <c r="AD48" s="20">
        <f t="shared" si="194"/>
        <v>9594.1800000000021</v>
      </c>
      <c r="AE48" s="20">
        <f t="shared" si="194"/>
        <v>9594.1800000000021</v>
      </c>
      <c r="AF48" s="20">
        <f t="shared" ref="AF48:AH48" si="195">AF32*AF16</f>
        <v>9611</v>
      </c>
      <c r="AG48" s="20">
        <f t="shared" si="195"/>
        <v>9611</v>
      </c>
      <c r="AH48" s="20">
        <f t="shared" si="195"/>
        <v>9611</v>
      </c>
      <c r="AI48" s="20">
        <f t="shared" ref="AI48:AJ48" si="196">AI32*AI16</f>
        <v>9611</v>
      </c>
      <c r="AJ48" s="20">
        <f t="shared" si="196"/>
        <v>9611</v>
      </c>
      <c r="AK48" s="20">
        <f t="shared" ref="AK48:AN48" si="197">AK32*AK16</f>
        <v>9611</v>
      </c>
      <c r="AL48" s="20">
        <f t="shared" si="197"/>
        <v>9611.3700000000008</v>
      </c>
      <c r="AM48" s="20">
        <f t="shared" si="197"/>
        <v>9611.3700000000008</v>
      </c>
      <c r="AN48" s="20">
        <f t="shared" si="197"/>
        <v>9611.3700000000008</v>
      </c>
      <c r="AP48" s="13"/>
      <c r="AQ48" s="13"/>
      <c r="AR48" s="13"/>
      <c r="AS48" s="13"/>
      <c r="AT48" s="13"/>
      <c r="AU48" s="13"/>
      <c r="AV48" s="13" t="str">
        <f t="shared" si="191"/>
        <v/>
      </c>
      <c r="AW48" s="13">
        <f t="shared" si="139"/>
        <v>9594.1200000000008</v>
      </c>
      <c r="AX48" s="13">
        <f t="shared" si="140"/>
        <v>9594.1800000000021</v>
      </c>
      <c r="AY48" s="13">
        <f t="shared" si="141"/>
        <v>9611</v>
      </c>
      <c r="AZ48" s="13">
        <f t="shared" si="142"/>
        <v>9611</v>
      </c>
      <c r="BA48" s="13">
        <f t="shared" si="143"/>
        <v>9611.3700000000008</v>
      </c>
    </row>
    <row r="49" spans="1:53" ht="15.75" customHeight="1">
      <c r="A49" s="3">
        <v>12</v>
      </c>
      <c r="B49" s="8" t="str">
        <f t="shared" si="192"/>
        <v>Internacional Shopping</v>
      </c>
      <c r="C49" s="9" t="str">
        <f t="shared" si="192"/>
        <v>SP</v>
      </c>
      <c r="D49" s="9" t="str">
        <f t="shared" si="192"/>
        <v>Gazit Brasil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20">
        <f t="shared" si="194"/>
        <v>14468.978105999999</v>
      </c>
      <c r="AD49" s="20">
        <f t="shared" si="194"/>
        <v>14474.2431</v>
      </c>
      <c r="AE49" s="20">
        <f t="shared" si="194"/>
        <v>14474.2431</v>
      </c>
      <c r="AF49" s="20">
        <f t="shared" ref="AF49:AH49" si="198">AF33*AF17</f>
        <v>14474.2431</v>
      </c>
      <c r="AG49" s="20">
        <f t="shared" si="198"/>
        <v>14474.2431</v>
      </c>
      <c r="AH49" s="20">
        <f t="shared" si="198"/>
        <v>14474.2431</v>
      </c>
      <c r="AI49" s="20">
        <f t="shared" ref="AI49:AJ49" si="199">AI33*AI17</f>
        <v>14474.2431</v>
      </c>
      <c r="AJ49" s="20">
        <f t="shared" si="199"/>
        <v>14474.2431</v>
      </c>
      <c r="AK49" s="20">
        <f t="shared" ref="AK49:AN49" si="200">AK33*AK17</f>
        <v>14474.2431</v>
      </c>
      <c r="AL49" s="20">
        <f t="shared" si="200"/>
        <v>14474.2431</v>
      </c>
      <c r="AM49" s="20">
        <f t="shared" si="200"/>
        <v>14267.013010999999</v>
      </c>
      <c r="AN49" s="20">
        <f t="shared" si="200"/>
        <v>15174.428590000001</v>
      </c>
      <c r="AP49" s="63"/>
      <c r="AQ49" s="63"/>
      <c r="AR49" s="63"/>
      <c r="AS49" s="63"/>
      <c r="AT49" s="63"/>
      <c r="AU49" s="63"/>
      <c r="AV49" s="63"/>
      <c r="AW49" s="63"/>
      <c r="AX49" s="13">
        <f t="shared" si="140"/>
        <v>14472.488101999998</v>
      </c>
      <c r="AY49" s="13">
        <f t="shared" si="141"/>
        <v>14474.2431</v>
      </c>
      <c r="AZ49" s="13">
        <f t="shared" si="142"/>
        <v>14474.2431</v>
      </c>
      <c r="BA49" s="13">
        <f t="shared" si="143"/>
        <v>14638.561566999999</v>
      </c>
    </row>
    <row r="50" spans="1:53" ht="17.25" customHeight="1">
      <c r="B50" s="21" t="s">
        <v>50</v>
      </c>
      <c r="C50" s="29"/>
      <c r="D50" s="22"/>
      <c r="E50" s="24">
        <f t="shared" ref="E50" si="201">SUM(E38:E48)</f>
        <v>8945.3419999999987</v>
      </c>
      <c r="F50" s="24">
        <f t="shared" ref="F50" si="202">SUM(F38:F48)</f>
        <v>8945.3419999999987</v>
      </c>
      <c r="G50" s="24">
        <f t="shared" ref="G50" si="203">SUM(G38:G48)</f>
        <v>17700.229800000001</v>
      </c>
      <c r="H50" s="24">
        <f t="shared" ref="H50" si="204">SUM(H38:H48)</f>
        <v>17700.229800000001</v>
      </c>
      <c r="I50" s="24">
        <f t="shared" ref="I50" si="205">SUM(I38:I48)</f>
        <v>17700.229800000001</v>
      </c>
      <c r="J50" s="24">
        <f t="shared" ref="J50" si="206">SUM(J38:J48)</f>
        <v>18683.4548</v>
      </c>
      <c r="K50" s="24">
        <f t="shared" ref="K50" si="207">SUM(K38:K48)</f>
        <v>18683.4548</v>
      </c>
      <c r="L50" s="24">
        <f t="shared" ref="L50" si="208">SUM(L38:L48)</f>
        <v>18683.4548</v>
      </c>
      <c r="M50" s="24">
        <f t="shared" ref="M50" si="209">SUM(M38:M48)</f>
        <v>18708.189300000005</v>
      </c>
      <c r="N50" s="24">
        <f t="shared" ref="N50" si="210">SUM(N38:N48)</f>
        <v>61540.711505000007</v>
      </c>
      <c r="O50" s="24">
        <f t="shared" ref="O50" si="211">SUM(O38:O48)</f>
        <v>61599.793394000008</v>
      </c>
      <c r="P50" s="24">
        <f t="shared" ref="P50" si="212">SUM(P38:P48)</f>
        <v>62305.398694000003</v>
      </c>
      <c r="Q50" s="24">
        <f t="shared" ref="Q50" si="213">SUM(Q38:Q48)</f>
        <v>62369.558318999996</v>
      </c>
      <c r="R50" s="24">
        <f t="shared" ref="R50" si="214">SUM(R38:R48)</f>
        <v>62333.662318999995</v>
      </c>
      <c r="S50" s="24">
        <f t="shared" ref="S50" si="215">SUM(S38:S48)</f>
        <v>62187.631143999999</v>
      </c>
      <c r="T50" s="24">
        <f t="shared" ref="T50" si="216">SUM(T38:T48)</f>
        <v>66665.334403999994</v>
      </c>
      <c r="U50" s="24">
        <f t="shared" ref="U50" si="217">SUM(U38:U48)</f>
        <v>70779.807220000002</v>
      </c>
      <c r="V50" s="24">
        <f t="shared" ref="V50" si="218">SUM(V38:V48)</f>
        <v>70779.807219999988</v>
      </c>
      <c r="W50" s="24">
        <f t="shared" ref="W50" si="219">SUM(W38:W48)</f>
        <v>70779.807220000002</v>
      </c>
      <c r="X50" s="24">
        <f t="shared" ref="X50" si="220">SUM(X38:X48)</f>
        <v>73130.034220000001</v>
      </c>
      <c r="Y50" s="24">
        <f t="shared" ref="Y50" si="221">SUM(Y38:Y48)</f>
        <v>73119.769220000002</v>
      </c>
      <c r="Z50" s="24">
        <f t="shared" ref="Z50" si="222">SUM(Z38:Z48)</f>
        <v>95418.896936000005</v>
      </c>
      <c r="AA50" s="24">
        <f t="shared" ref="AA50" si="223">SUM(AA38:AA48)</f>
        <v>95583.283936000007</v>
      </c>
      <c r="AB50" s="24">
        <f t="shared" ref="AB50" si="224">SUM(AB38:AB48)</f>
        <v>95641.401872999995</v>
      </c>
      <c r="AC50" s="24">
        <f>SUM(AC38:AC49)</f>
        <v>111052.220414</v>
      </c>
      <c r="AD50" s="24">
        <f t="shared" ref="AD50:AH50" si="225">SUM(AD38:AD49)</f>
        <v>111001.86540800001</v>
      </c>
      <c r="AE50" s="24">
        <f t="shared" si="225"/>
        <v>111063.43890800001</v>
      </c>
      <c r="AF50" s="24">
        <f t="shared" si="225"/>
        <v>111081.458908</v>
      </c>
      <c r="AG50" s="24">
        <f t="shared" si="225"/>
        <v>111081.458908</v>
      </c>
      <c r="AH50" s="24">
        <f t="shared" si="225"/>
        <v>111081.458908</v>
      </c>
      <c r="AI50" s="24">
        <f t="shared" ref="AI50:AJ50" si="226">SUM(AI38:AI49)</f>
        <v>111081.458908</v>
      </c>
      <c r="AJ50" s="24">
        <f t="shared" si="226"/>
        <v>111081.458908</v>
      </c>
      <c r="AK50" s="24">
        <f t="shared" ref="AK50:AN50" si="227">SUM(AK38:AK49)</f>
        <v>111081.458908</v>
      </c>
      <c r="AL50" s="24">
        <f t="shared" si="227"/>
        <v>111091.09270799998</v>
      </c>
      <c r="AM50" s="24">
        <f t="shared" si="227"/>
        <v>102366.528819</v>
      </c>
      <c r="AN50" s="24">
        <f t="shared" si="227"/>
        <v>103273.94439799999</v>
      </c>
      <c r="AP50" s="24">
        <f>SUM(AP38:AP49)</f>
        <v>17700.229800000001</v>
      </c>
      <c r="AQ50" s="24">
        <f t="shared" ref="AQ50:AY50" si="228">SUM(AQ38:AQ49)</f>
        <v>18027.971466666666</v>
      </c>
      <c r="AR50" s="24">
        <f t="shared" si="228"/>
        <v>18691.699633333337</v>
      </c>
      <c r="AS50" s="24">
        <f t="shared" si="228"/>
        <v>61815.301197666668</v>
      </c>
      <c r="AT50" s="24">
        <f t="shared" si="228"/>
        <v>62296.950593999994</v>
      </c>
      <c r="AU50" s="24">
        <f t="shared" si="228"/>
        <v>70733.093781333329</v>
      </c>
      <c r="AV50" s="24">
        <f t="shared" si="228"/>
        <v>73124.901720000009</v>
      </c>
      <c r="AW50" s="24">
        <f t="shared" si="228"/>
        <v>95547.860914999997</v>
      </c>
      <c r="AX50" s="24">
        <f t="shared" si="228"/>
        <v>111039.17491</v>
      </c>
      <c r="AY50" s="24">
        <f t="shared" si="228"/>
        <v>111081.458908</v>
      </c>
      <c r="AZ50" s="24">
        <f t="shared" ref="AZ50:BA50" si="229">SUM(AZ38:AZ49)</f>
        <v>111081.458908</v>
      </c>
      <c r="BA50" s="24">
        <f t="shared" si="229"/>
        <v>105577.18864166665</v>
      </c>
    </row>
  </sheetData>
  <sortState xmlns:xlrd2="http://schemas.microsoft.com/office/spreadsheetml/2017/richdata2" ref="A38:AU45">
    <sortCondition ref="A38"/>
  </sortState>
  <mergeCells count="45">
    <mergeCell ref="AY4:AY5"/>
    <mergeCell ref="AY20:AY21"/>
    <mergeCell ref="AY36:AY37"/>
    <mergeCell ref="AV20:AV21"/>
    <mergeCell ref="AV36:AV37"/>
    <mergeCell ref="AX4:AX5"/>
    <mergeCell ref="AX20:AX21"/>
    <mergeCell ref="AX36:AX37"/>
    <mergeCell ref="AW20:AW21"/>
    <mergeCell ref="AW36:AW37"/>
    <mergeCell ref="B36:B37"/>
    <mergeCell ref="C36:C37"/>
    <mergeCell ref="D36:D37"/>
    <mergeCell ref="B4:B5"/>
    <mergeCell ref="C4:C5"/>
    <mergeCell ref="D4:D5"/>
    <mergeCell ref="C20:C21"/>
    <mergeCell ref="D20:D21"/>
    <mergeCell ref="B20:B21"/>
    <mergeCell ref="AU20:AU21"/>
    <mergeCell ref="AU36:AU37"/>
    <mergeCell ref="AT4:AT5"/>
    <mergeCell ref="AT20:AT21"/>
    <mergeCell ref="AT36:AT37"/>
    <mergeCell ref="AS20:AS21"/>
    <mergeCell ref="AP36:AP37"/>
    <mergeCell ref="AQ36:AQ37"/>
    <mergeCell ref="AR36:AR37"/>
    <mergeCell ref="AS36:AS37"/>
    <mergeCell ref="AP20:AP21"/>
    <mergeCell ref="AQ20:AQ21"/>
    <mergeCell ref="AR20:AR21"/>
    <mergeCell ref="AP4:AP5"/>
    <mergeCell ref="AQ4:AQ5"/>
    <mergeCell ref="AR4:AR5"/>
    <mergeCell ref="AS4:AS5"/>
    <mergeCell ref="AW4:AW5"/>
    <mergeCell ref="AU4:AU5"/>
    <mergeCell ref="AV4:AV5"/>
    <mergeCell ref="BA4:BA5"/>
    <mergeCell ref="BA20:BA21"/>
    <mergeCell ref="BA36:BA37"/>
    <mergeCell ref="AZ4:AZ5"/>
    <mergeCell ref="AZ20:AZ21"/>
    <mergeCell ref="AZ36:AZ3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30"/>
  <sheetViews>
    <sheetView showGridLines="0" tabSelected="1" zoomScale="85" zoomScaleNormal="85" workbookViewId="0">
      <pane xSplit="4" ySplit="5" topLeftCell="AE6" activePane="bottomRight" state="frozen"/>
      <selection pane="topRight" activeCell="E1" sqref="E1"/>
      <selection pane="bottomLeft" activeCell="A6" sqref="A6"/>
      <selection pane="bottomRight" activeCell="AN4" sqref="AN4"/>
    </sheetView>
  </sheetViews>
  <sheetFormatPr defaultColWidth="9.1796875" defaultRowHeight="15.75" customHeight="1"/>
  <cols>
    <col min="1" max="1" width="3.1796875" style="3" customWidth="1"/>
    <col min="2" max="2" width="37.453125" style="14" customWidth="1"/>
    <col min="3" max="3" width="9.1796875" style="4"/>
    <col min="4" max="4" width="16" style="4" customWidth="1"/>
    <col min="5" max="16" width="10.26953125" style="4" bestFit="1" customWidth="1"/>
    <col min="17" max="33" width="10.26953125" style="4" customWidth="1"/>
    <col min="34" max="37" width="11" style="4" bestFit="1" customWidth="1"/>
    <col min="38" max="40" width="11" style="4" customWidth="1"/>
    <col min="41" max="41" width="2.453125" style="4" customWidth="1"/>
    <col min="42" max="53" width="11.08984375" style="4" customWidth="1"/>
    <col min="54" max="16384" width="9.1796875" style="4"/>
  </cols>
  <sheetData>
    <row r="1" spans="1:53" s="3" customFormat="1" ht="56.25" customHeight="1">
      <c r="B1" s="4"/>
      <c r="C1" s="5">
        <f>B1+1</f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s="3" customFormat="1" ht="15.75" customHeight="1">
      <c r="B2" s="2" t="s">
        <v>11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s="3" customFormat="1" ht="15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s="7" customFormat="1" ht="17.25" customHeight="1">
      <c r="A4" s="6"/>
      <c r="B4" s="121" t="s">
        <v>42</v>
      </c>
      <c r="C4" s="116" t="s">
        <v>35</v>
      </c>
      <c r="D4" s="120" t="s">
        <v>51</v>
      </c>
      <c r="E4" s="30">
        <v>43131</v>
      </c>
      <c r="F4" s="30">
        <f>EOMONTH(E4,1)</f>
        <v>43159</v>
      </c>
      <c r="G4" s="30">
        <f t="shared" ref="G4:M4" si="0">EOMONTH(F4,1)</f>
        <v>43190</v>
      </c>
      <c r="H4" s="30">
        <f t="shared" si="0"/>
        <v>43220</v>
      </c>
      <c r="I4" s="30">
        <f t="shared" si="0"/>
        <v>43251</v>
      </c>
      <c r="J4" s="30">
        <f t="shared" si="0"/>
        <v>43281</v>
      </c>
      <c r="K4" s="30">
        <f t="shared" si="0"/>
        <v>43312</v>
      </c>
      <c r="L4" s="30">
        <f t="shared" si="0"/>
        <v>43343</v>
      </c>
      <c r="M4" s="30">
        <f t="shared" si="0"/>
        <v>43373</v>
      </c>
      <c r="N4" s="30">
        <f t="shared" ref="N4" si="1">EOMONTH(M4,1)</f>
        <v>43404</v>
      </c>
      <c r="O4" s="30">
        <f t="shared" ref="O4" si="2">EOMONTH(N4,1)</f>
        <v>43434</v>
      </c>
      <c r="P4" s="30">
        <f t="shared" ref="P4" si="3">EOMONTH(O4,1)</f>
        <v>43465</v>
      </c>
      <c r="Q4" s="51">
        <f t="shared" ref="Q4" si="4">EOMONTH(P4,1)</f>
        <v>43496</v>
      </c>
      <c r="R4" s="51">
        <f t="shared" ref="R4" si="5">EOMONTH(Q4,1)</f>
        <v>43524</v>
      </c>
      <c r="S4" s="51">
        <f t="shared" ref="S4" si="6">EOMONTH(R4,1)</f>
        <v>43555</v>
      </c>
      <c r="T4" s="52">
        <f t="shared" ref="T4" si="7">EOMONTH(S4,1)</f>
        <v>43585</v>
      </c>
      <c r="U4" s="52">
        <f t="shared" ref="U4" si="8">EOMONTH(T4,1)</f>
        <v>43616</v>
      </c>
      <c r="V4" s="52">
        <f t="shared" ref="V4" si="9">EOMONTH(U4,1)</f>
        <v>43646</v>
      </c>
      <c r="W4" s="53">
        <f t="shared" ref="W4" si="10">EOMONTH(V4,1)</f>
        <v>43677</v>
      </c>
      <c r="X4" s="53">
        <f t="shared" ref="X4" si="11">EOMONTH(W4,1)</f>
        <v>43708</v>
      </c>
      <c r="Y4" s="53">
        <f t="shared" ref="Y4" si="12">EOMONTH(X4,1)</f>
        <v>43738</v>
      </c>
      <c r="Z4" s="59">
        <f t="shared" ref="Z4" si="13">EOMONTH(Y4,1)</f>
        <v>43769</v>
      </c>
      <c r="AA4" s="59">
        <f t="shared" ref="AA4" si="14">EOMONTH(Z4,1)</f>
        <v>43799</v>
      </c>
      <c r="AB4" s="59">
        <f t="shared" ref="AB4" si="15">EOMONTH(AA4,1)</f>
        <v>43830</v>
      </c>
      <c r="AC4" s="61">
        <f t="shared" ref="AC4" si="16">EOMONTH(AB4,1)</f>
        <v>43861</v>
      </c>
      <c r="AD4" s="61">
        <f t="shared" ref="AD4" si="17">EOMONTH(AC4,1)</f>
        <v>43890</v>
      </c>
      <c r="AE4" s="61">
        <f t="shared" ref="AE4" si="18">EOMONTH(AD4,1)</f>
        <v>43921</v>
      </c>
      <c r="AF4" s="62">
        <f t="shared" ref="AF4" si="19">EOMONTH(AE4,1)</f>
        <v>43951</v>
      </c>
      <c r="AG4" s="62">
        <f t="shared" ref="AG4" si="20">EOMONTH(AF4,1)</f>
        <v>43982</v>
      </c>
      <c r="AH4" s="62">
        <f t="shared" ref="AH4" si="21">EOMONTH(AG4,1)</f>
        <v>44012</v>
      </c>
      <c r="AI4" s="76">
        <f t="shared" ref="AI4" si="22">EOMONTH(AH4,1)</f>
        <v>44043</v>
      </c>
      <c r="AJ4" s="76">
        <f t="shared" ref="AJ4" si="23">EOMONTH(AI4,1)</f>
        <v>44074</v>
      </c>
      <c r="AK4" s="76">
        <f t="shared" ref="AK4" si="24">EOMONTH(AJ4,1)</f>
        <v>44104</v>
      </c>
      <c r="AL4" s="102">
        <f t="shared" ref="AL4" si="25">EOMONTH(AK4,1)</f>
        <v>44135</v>
      </c>
      <c r="AM4" s="102">
        <f t="shared" ref="AM4" si="26">EOMONTH(AL4,1)</f>
        <v>44165</v>
      </c>
      <c r="AN4" s="102">
        <f t="shared" ref="AN4" si="27">EOMONTH(AM4,1)</f>
        <v>44196</v>
      </c>
      <c r="AP4" s="112" t="s">
        <v>7</v>
      </c>
      <c r="AQ4" s="112" t="s">
        <v>10</v>
      </c>
      <c r="AR4" s="112" t="s">
        <v>36</v>
      </c>
      <c r="AS4" s="112" t="s">
        <v>66</v>
      </c>
      <c r="AT4" s="112" t="s">
        <v>80</v>
      </c>
      <c r="AU4" s="112" t="str">
        <f>+V5</f>
        <v>2T19</v>
      </c>
      <c r="AV4" s="112" t="str">
        <f>+W5</f>
        <v>3T19</v>
      </c>
      <c r="AW4" s="112" t="str">
        <f>+AB5</f>
        <v>4T19</v>
      </c>
      <c r="AX4" s="112" t="str">
        <f>+AC5</f>
        <v>1T20</v>
      </c>
      <c r="AY4" s="112" t="str">
        <f>+AF5</f>
        <v>2T20</v>
      </c>
      <c r="AZ4" s="112" t="str">
        <f>+AI5</f>
        <v>3T20</v>
      </c>
      <c r="BA4" s="112" t="str">
        <f>+AL5</f>
        <v>4T20</v>
      </c>
    </row>
    <row r="5" spans="1:53" s="7" customFormat="1" ht="17.25" customHeight="1">
      <c r="A5" s="6"/>
      <c r="B5" s="121"/>
      <c r="C5" s="116"/>
      <c r="D5" s="120"/>
      <c r="E5" s="30" t="s">
        <v>7</v>
      </c>
      <c r="F5" s="30" t="s">
        <v>7</v>
      </c>
      <c r="G5" s="30" t="s">
        <v>7</v>
      </c>
      <c r="H5" s="30" t="s">
        <v>10</v>
      </c>
      <c r="I5" s="30" t="s">
        <v>10</v>
      </c>
      <c r="J5" s="30" t="s">
        <v>10</v>
      </c>
      <c r="K5" s="30" t="s">
        <v>36</v>
      </c>
      <c r="L5" s="30" t="s">
        <v>36</v>
      </c>
      <c r="M5" s="30" t="s">
        <v>36</v>
      </c>
      <c r="N5" s="30" t="s">
        <v>66</v>
      </c>
      <c r="O5" s="30" t="s">
        <v>66</v>
      </c>
      <c r="P5" s="30" t="s">
        <v>66</v>
      </c>
      <c r="Q5" s="51" t="s">
        <v>80</v>
      </c>
      <c r="R5" s="51" t="s">
        <v>80</v>
      </c>
      <c r="S5" s="51" t="s">
        <v>80</v>
      </c>
      <c r="T5" s="52" t="s">
        <v>82</v>
      </c>
      <c r="U5" s="52" t="str">
        <f>+T5</f>
        <v>2T19</v>
      </c>
      <c r="V5" s="52" t="str">
        <f>+U5</f>
        <v>2T19</v>
      </c>
      <c r="W5" s="53" t="s">
        <v>86</v>
      </c>
      <c r="X5" s="53" t="str">
        <f t="shared" ref="X5" si="28">+W5</f>
        <v>3T19</v>
      </c>
      <c r="Y5" s="59" t="str">
        <f>+Portfolio!Y5</f>
        <v>3T19</v>
      </c>
      <c r="Z5" s="59" t="str">
        <f>+Portfolio!Z5</f>
        <v>4T19</v>
      </c>
      <c r="AA5" s="59" t="str">
        <f t="shared" ref="AA5" si="29">+Z5</f>
        <v>4T19</v>
      </c>
      <c r="AB5" s="59" t="str">
        <f t="shared" ref="AB5" si="30">+AA5</f>
        <v>4T19</v>
      </c>
      <c r="AC5" s="61" t="s">
        <v>93</v>
      </c>
      <c r="AD5" s="61" t="str">
        <f t="shared" ref="AD5" si="31">+AC5</f>
        <v>1T20</v>
      </c>
      <c r="AE5" s="61" t="str">
        <f t="shared" ref="AE5" si="32">+AD5</f>
        <v>1T20</v>
      </c>
      <c r="AF5" s="62" t="s">
        <v>96</v>
      </c>
      <c r="AG5" s="62" t="str">
        <f t="shared" ref="AG5" si="33">+AF5</f>
        <v>2T20</v>
      </c>
      <c r="AH5" s="62" t="str">
        <f t="shared" ref="AH5" si="34">+AG5</f>
        <v>2T20</v>
      </c>
      <c r="AI5" s="76" t="s">
        <v>115</v>
      </c>
      <c r="AJ5" s="76" t="str">
        <f t="shared" ref="AJ5" si="35">+AI5</f>
        <v>3T20</v>
      </c>
      <c r="AK5" s="76" t="str">
        <f t="shared" ref="AK5" si="36">+AJ5</f>
        <v>3T20</v>
      </c>
      <c r="AL5" s="102" t="s">
        <v>119</v>
      </c>
      <c r="AM5" s="102" t="str">
        <f t="shared" ref="AM5" si="37">+AL5</f>
        <v>4T20</v>
      </c>
      <c r="AN5" s="102" t="str">
        <f t="shared" ref="AN5" si="38">+AM5</f>
        <v>4T20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</row>
    <row r="6" spans="1:53" ht="15.75" customHeight="1">
      <c r="A6" s="3">
        <v>1</v>
      </c>
      <c r="B6" s="8" t="s">
        <v>43</v>
      </c>
      <c r="C6" s="9" t="s">
        <v>38</v>
      </c>
      <c r="D6" s="12" t="s">
        <v>53</v>
      </c>
      <c r="E6" s="17"/>
      <c r="F6" s="17"/>
      <c r="G6" s="17"/>
      <c r="H6" s="17"/>
      <c r="I6" s="17"/>
      <c r="J6" s="17"/>
      <c r="K6" s="17"/>
      <c r="L6" s="17"/>
      <c r="M6" s="17"/>
      <c r="N6" s="17">
        <v>0.95769987515578914</v>
      </c>
      <c r="O6" s="17">
        <v>0.96277454881366065</v>
      </c>
      <c r="P6" s="17">
        <v>0.9662159560430339</v>
      </c>
      <c r="Q6" s="17">
        <v>0.98328634742387822</v>
      </c>
      <c r="R6" s="17">
        <v>0.98643224684135755</v>
      </c>
      <c r="S6" s="17">
        <v>0.98985052076594227</v>
      </c>
      <c r="T6" s="17">
        <v>0.98849214384938378</v>
      </c>
      <c r="U6" s="17">
        <v>0.99128405661558461</v>
      </c>
      <c r="V6" s="17">
        <v>0.99128405661558461</v>
      </c>
      <c r="W6" s="17">
        <v>0.99004623018224458</v>
      </c>
      <c r="X6" s="17">
        <v>0.99004623018224458</v>
      </c>
      <c r="Y6" s="17">
        <v>0.99552582944011425</v>
      </c>
      <c r="Z6" s="17">
        <v>0.99553877083447084</v>
      </c>
      <c r="AA6" s="17">
        <v>0.99494587132517009</v>
      </c>
      <c r="AB6" s="17">
        <v>0.99494587132517009</v>
      </c>
      <c r="AC6" s="17">
        <v>0.99300440099078047</v>
      </c>
      <c r="AD6" s="17">
        <v>0.99300440099078047</v>
      </c>
      <c r="AE6" s="17">
        <v>0.99300440099078047</v>
      </c>
      <c r="AF6" s="17">
        <v>0.99236920644514837</v>
      </c>
      <c r="AG6" s="17">
        <v>0.97804785080977052</v>
      </c>
      <c r="AH6" s="17">
        <v>0.98891152314166508</v>
      </c>
      <c r="AI6" s="17">
        <v>0.98891152314166508</v>
      </c>
      <c r="AJ6" s="17">
        <v>0.99077122307248067</v>
      </c>
      <c r="AK6" s="17">
        <v>0.98902892390917896</v>
      </c>
      <c r="AL6" s="17">
        <v>0.99449885130006999</v>
      </c>
      <c r="AM6" s="17">
        <v>0.99845200167026948</v>
      </c>
      <c r="AN6" s="17">
        <v>0.99845200167026948</v>
      </c>
      <c r="AP6" s="41"/>
      <c r="AQ6" s="41"/>
      <c r="AR6" s="41"/>
      <c r="AS6" s="41">
        <f t="shared" ref="AS6:AS12" si="39">+P6</f>
        <v>0.9662159560430339</v>
      </c>
      <c r="AT6" s="41">
        <f t="shared" ref="AT6:AT12" si="40">+S6</f>
        <v>0.98985052076594227</v>
      </c>
      <c r="AU6" s="41">
        <f t="shared" ref="AU6:AU13" si="41">+V6</f>
        <v>0.99128405661558461</v>
      </c>
      <c r="AV6" s="41">
        <f>+Y6</f>
        <v>0.99552582944011425</v>
      </c>
      <c r="AW6" s="41">
        <f>+AB6</f>
        <v>0.99494587132517009</v>
      </c>
      <c r="AX6" s="41">
        <f>+AE6</f>
        <v>0.99300440099078047</v>
      </c>
      <c r="AY6" s="41">
        <f t="shared" ref="AY6:AY18" si="42">+AH6</f>
        <v>0.98891152314166508</v>
      </c>
      <c r="AZ6" s="41">
        <f>+AK6</f>
        <v>0.98902892390917896</v>
      </c>
      <c r="BA6" s="41">
        <f>+AN6</f>
        <v>0.99845200167026948</v>
      </c>
    </row>
    <row r="7" spans="1:53" ht="15.75" customHeight="1">
      <c r="A7" s="3">
        <v>2</v>
      </c>
      <c r="B7" s="11" t="s">
        <v>6</v>
      </c>
      <c r="C7" s="12" t="s">
        <v>38</v>
      </c>
      <c r="D7" s="12" t="s">
        <v>52</v>
      </c>
      <c r="E7" s="18"/>
      <c r="F7" s="18"/>
      <c r="G7" s="18">
        <v>0.98521404473412633</v>
      </c>
      <c r="H7" s="18">
        <v>0.98521404473412633</v>
      </c>
      <c r="I7" s="18">
        <v>0.99193504277408562</v>
      </c>
      <c r="J7" s="18">
        <v>0.99699893192510136</v>
      </c>
      <c r="K7" s="18">
        <v>0.99699893192510136</v>
      </c>
      <c r="L7" s="18">
        <v>0.98853246989765831</v>
      </c>
      <c r="M7" s="17">
        <v>0.99325796503181685</v>
      </c>
      <c r="N7" s="18">
        <v>0.99325796503181685</v>
      </c>
      <c r="O7" s="18">
        <v>0.99107192766181751</v>
      </c>
      <c r="P7" s="17">
        <v>0.99107192766181751</v>
      </c>
      <c r="Q7" s="17">
        <v>0.99439456021099437</v>
      </c>
      <c r="R7" s="17">
        <v>0.99658059758099371</v>
      </c>
      <c r="S7" s="17">
        <v>0.98603087860430205</v>
      </c>
      <c r="T7" s="17">
        <v>0.99274406292806394</v>
      </c>
      <c r="U7" s="17">
        <v>0.99031399719066848</v>
      </c>
      <c r="V7" s="17">
        <v>0.99031399719066848</v>
      </c>
      <c r="W7" s="17">
        <v>0.98369217324090708</v>
      </c>
      <c r="X7" s="17">
        <v>0.9802667602709797</v>
      </c>
      <c r="Y7" s="17">
        <v>0.98533125047708747</v>
      </c>
      <c r="Z7" s="17">
        <v>0.98877258267811052</v>
      </c>
      <c r="AA7" s="17">
        <v>0.99338755176760096</v>
      </c>
      <c r="AB7" s="17">
        <v>0.9933875676428362</v>
      </c>
      <c r="AC7" s="17">
        <v>0.99783686972721986</v>
      </c>
      <c r="AD7" s="17">
        <v>0.98719287631504393</v>
      </c>
      <c r="AE7" s="17">
        <v>0.98935600658782408</v>
      </c>
      <c r="AF7" s="17">
        <v>0.98635619385104412</v>
      </c>
      <c r="AG7" s="17">
        <v>0.97812021338403843</v>
      </c>
      <c r="AH7" s="17">
        <v>0.9620599914531146</v>
      </c>
      <c r="AI7" s="17">
        <v>0.95723976414437517</v>
      </c>
      <c r="AJ7" s="17">
        <v>0.95179592630472043</v>
      </c>
      <c r="AK7" s="17">
        <v>0.96086678862784081</v>
      </c>
      <c r="AL7" s="17">
        <v>0.96192734667223656</v>
      </c>
      <c r="AM7" s="17">
        <v>0.96192734667223656</v>
      </c>
      <c r="AN7" s="17">
        <v>0.97072391639417466</v>
      </c>
      <c r="AP7" s="41">
        <f>+G7</f>
        <v>0.98521404473412633</v>
      </c>
      <c r="AQ7" s="41">
        <f>+J7</f>
        <v>0.99699893192510136</v>
      </c>
      <c r="AR7" s="41">
        <f>+M7</f>
        <v>0.99325796503181685</v>
      </c>
      <c r="AS7" s="41">
        <f t="shared" si="39"/>
        <v>0.99107192766181751</v>
      </c>
      <c r="AT7" s="41">
        <f t="shared" si="40"/>
        <v>0.98603087860430205</v>
      </c>
      <c r="AU7" s="41">
        <f t="shared" si="41"/>
        <v>0.99031399719066848</v>
      </c>
      <c r="AV7" s="41">
        <f t="shared" ref="AV7:AV14" si="43">+Y7</f>
        <v>0.98533125047708747</v>
      </c>
      <c r="AW7" s="41">
        <f t="shared" ref="AW7:AW14" si="44">+AB7</f>
        <v>0.9933875676428362</v>
      </c>
      <c r="AX7" s="41">
        <f t="shared" ref="AX7:AX17" si="45">+AE7</f>
        <v>0.98935600658782408</v>
      </c>
      <c r="AY7" s="41">
        <f t="shared" si="42"/>
        <v>0.9620599914531146</v>
      </c>
      <c r="AZ7" s="41">
        <f t="shared" ref="AZ7:AZ18" si="46">+AK7</f>
        <v>0.96086678862784081</v>
      </c>
      <c r="BA7" s="41">
        <f t="shared" ref="BA7:BA18" si="47">+AN7</f>
        <v>0.97072391639417466</v>
      </c>
    </row>
    <row r="8" spans="1:53" ht="15.75" customHeight="1">
      <c r="A8" s="3">
        <v>3</v>
      </c>
      <c r="B8" s="11" t="s">
        <v>44</v>
      </c>
      <c r="C8" s="12" t="s">
        <v>38</v>
      </c>
      <c r="D8" s="9" t="s">
        <v>53</v>
      </c>
      <c r="E8" s="18"/>
      <c r="F8" s="18"/>
      <c r="G8" s="18"/>
      <c r="H8" s="18"/>
      <c r="I8" s="18"/>
      <c r="J8" s="18"/>
      <c r="K8" s="18"/>
      <c r="L8" s="18"/>
      <c r="M8" s="17"/>
      <c r="N8" s="18">
        <v>0.98707576752974957</v>
      </c>
      <c r="O8" s="18">
        <v>0.98578769147095546</v>
      </c>
      <c r="P8" s="17">
        <v>0.98578769147095546</v>
      </c>
      <c r="Q8" s="17">
        <v>0.98578769147095546</v>
      </c>
      <c r="R8" s="17">
        <v>0.98578769147095546</v>
      </c>
      <c r="S8" s="17">
        <v>0.97770705921676693</v>
      </c>
      <c r="T8" s="17">
        <v>0.97770705921676693</v>
      </c>
      <c r="U8" s="17">
        <v>0.97770705921676693</v>
      </c>
      <c r="V8" s="17">
        <v>0.99063180377823146</v>
      </c>
      <c r="W8" s="17">
        <v>0.99063180377823146</v>
      </c>
      <c r="X8" s="17">
        <v>0.9987124360324201</v>
      </c>
      <c r="Y8" s="17">
        <v>0.9987124360324201</v>
      </c>
      <c r="Z8" s="17">
        <v>0.9987124360324201</v>
      </c>
      <c r="AA8" s="17">
        <v>0.9987124360324201</v>
      </c>
      <c r="AB8" s="17">
        <v>0.9987124360324201</v>
      </c>
      <c r="AC8" s="17">
        <v>0.9596476368866419</v>
      </c>
      <c r="AD8" s="17">
        <v>0.9596476368866419</v>
      </c>
      <c r="AE8" s="17">
        <v>0.9596476368866419</v>
      </c>
      <c r="AF8" s="17">
        <v>0.95232321987169744</v>
      </c>
      <c r="AG8" s="17">
        <v>0.95065500837661621</v>
      </c>
      <c r="AH8" s="17">
        <v>0.99553484194830577</v>
      </c>
      <c r="AI8" s="17">
        <v>0.99553484194830577</v>
      </c>
      <c r="AJ8" s="17">
        <v>0.99553484194830577</v>
      </c>
      <c r="AK8" s="17">
        <v>0.99552976213254729</v>
      </c>
      <c r="AL8" s="17">
        <v>1</v>
      </c>
      <c r="AM8" s="17">
        <v>0.99631476299442268</v>
      </c>
      <c r="AN8" s="17">
        <v>0.9979118570688853</v>
      </c>
      <c r="AP8" s="41"/>
      <c r="AQ8" s="41"/>
      <c r="AR8" s="41"/>
      <c r="AS8" s="41">
        <f t="shared" si="39"/>
        <v>0.98578769147095546</v>
      </c>
      <c r="AT8" s="41">
        <f t="shared" si="40"/>
        <v>0.97770705921676693</v>
      </c>
      <c r="AU8" s="41">
        <f t="shared" si="41"/>
        <v>0.99063180377823146</v>
      </c>
      <c r="AV8" s="41">
        <f t="shared" si="43"/>
        <v>0.9987124360324201</v>
      </c>
      <c r="AW8" s="41">
        <f t="shared" si="44"/>
        <v>0.9987124360324201</v>
      </c>
      <c r="AX8" s="41">
        <f t="shared" si="45"/>
        <v>0.9596476368866419</v>
      </c>
      <c r="AY8" s="41">
        <f t="shared" si="42"/>
        <v>0.99553484194830577</v>
      </c>
      <c r="AZ8" s="41">
        <f t="shared" si="46"/>
        <v>0.99552976213254729</v>
      </c>
      <c r="BA8" s="41">
        <f t="shared" si="47"/>
        <v>0.9979118570688853</v>
      </c>
    </row>
    <row r="9" spans="1:53" ht="15.75" customHeight="1">
      <c r="A9" s="3">
        <v>4</v>
      </c>
      <c r="B9" s="11" t="s">
        <v>5</v>
      </c>
      <c r="C9" s="12" t="s">
        <v>37</v>
      </c>
      <c r="D9" s="9" t="s">
        <v>84</v>
      </c>
      <c r="E9" s="18">
        <v>0.97015156044341289</v>
      </c>
      <c r="F9" s="18">
        <v>0.95372664343073743</v>
      </c>
      <c r="G9" s="18">
        <v>0.95806303437029017</v>
      </c>
      <c r="H9" s="18">
        <v>0.95596115833245954</v>
      </c>
      <c r="I9" s="18">
        <v>0.96300432113160128</v>
      </c>
      <c r="J9" s="18">
        <v>0.96708678103084267</v>
      </c>
      <c r="K9" s="18">
        <v>0.96737162201288673</v>
      </c>
      <c r="L9" s="18">
        <v>0.97158672077601949</v>
      </c>
      <c r="M9" s="17">
        <v>0.96832039280824422</v>
      </c>
      <c r="N9" s="18">
        <v>0.97535388912235033</v>
      </c>
      <c r="O9" s="18">
        <v>0.98241977089047128</v>
      </c>
      <c r="P9" s="17">
        <v>0.98458250316971563</v>
      </c>
      <c r="Q9" s="17">
        <v>0.98053265575140802</v>
      </c>
      <c r="R9" s="17">
        <v>0.98196764620283072</v>
      </c>
      <c r="S9" s="17">
        <v>0.98041962906642699</v>
      </c>
      <c r="T9" s="17">
        <v>0.9820159391414599</v>
      </c>
      <c r="U9" s="17">
        <v>0.97837384531787719</v>
      </c>
      <c r="V9" s="17">
        <v>0.98154754573446834</v>
      </c>
      <c r="W9" s="17">
        <v>0.98051729759101613</v>
      </c>
      <c r="X9" s="17">
        <v>0.97702517659844235</v>
      </c>
      <c r="Y9" s="17">
        <v>0.98045535229125158</v>
      </c>
      <c r="Z9" s="17">
        <v>0.98036660025357725</v>
      </c>
      <c r="AA9" s="17">
        <v>0.97685388511858906</v>
      </c>
      <c r="AB9" s="17">
        <v>0.98673609575030041</v>
      </c>
      <c r="AC9" s="17">
        <v>0.98247177563701837</v>
      </c>
      <c r="AD9" s="17">
        <v>0.98315033580713929</v>
      </c>
      <c r="AE9" s="17">
        <v>0.97308805431330958</v>
      </c>
      <c r="AF9" s="17">
        <v>0.97618056196220504</v>
      </c>
      <c r="AG9" s="17">
        <v>0.97618056196220504</v>
      </c>
      <c r="AH9" s="17">
        <v>0.97618056196220504</v>
      </c>
      <c r="AI9" s="17">
        <v>0.97333024151781067</v>
      </c>
      <c r="AJ9" s="17">
        <v>0.97071752535163158</v>
      </c>
      <c r="AK9" s="17">
        <v>0.97290351398369745</v>
      </c>
      <c r="AL9" s="17">
        <v>0.97393222871020402</v>
      </c>
      <c r="AM9" s="17">
        <v>0.97890334585732341</v>
      </c>
      <c r="AN9" s="17">
        <v>0.98047490001467541</v>
      </c>
      <c r="AP9" s="43">
        <f>+G9</f>
        <v>0.95806303437029017</v>
      </c>
      <c r="AQ9" s="43">
        <f>+J9</f>
        <v>0.96708678103084267</v>
      </c>
      <c r="AR9" s="43">
        <f>+M9</f>
        <v>0.96832039280824422</v>
      </c>
      <c r="AS9" s="41">
        <f t="shared" si="39"/>
        <v>0.98458250316971563</v>
      </c>
      <c r="AT9" s="41">
        <f t="shared" si="40"/>
        <v>0.98041962906642699</v>
      </c>
      <c r="AU9" s="41">
        <f t="shared" si="41"/>
        <v>0.98154754573446834</v>
      </c>
      <c r="AV9" s="41">
        <f t="shared" si="43"/>
        <v>0.98045535229125158</v>
      </c>
      <c r="AW9" s="41">
        <f t="shared" si="44"/>
        <v>0.98673609575030041</v>
      </c>
      <c r="AX9" s="41">
        <f t="shared" si="45"/>
        <v>0.97308805431330958</v>
      </c>
      <c r="AY9" s="41">
        <f t="shared" si="42"/>
        <v>0.97618056196220504</v>
      </c>
      <c r="AZ9" s="41">
        <f t="shared" si="46"/>
        <v>0.97290351398369745</v>
      </c>
      <c r="BA9" s="41">
        <f t="shared" si="47"/>
        <v>0.98047490001467541</v>
      </c>
    </row>
    <row r="10" spans="1:53" ht="15.75" customHeight="1">
      <c r="A10" s="3">
        <v>5</v>
      </c>
      <c r="B10" s="11" t="s">
        <v>45</v>
      </c>
      <c r="C10" s="12" t="s">
        <v>40</v>
      </c>
      <c r="D10" s="9" t="s">
        <v>53</v>
      </c>
      <c r="E10" s="18"/>
      <c r="F10" s="18"/>
      <c r="G10" s="18"/>
      <c r="H10" s="18"/>
      <c r="I10" s="18"/>
      <c r="J10" s="18"/>
      <c r="K10" s="18"/>
      <c r="L10" s="18"/>
      <c r="M10" s="17"/>
      <c r="N10" s="18">
        <v>0.97471782836022258</v>
      </c>
      <c r="O10" s="18">
        <v>0.97156201811558174</v>
      </c>
      <c r="P10" s="17">
        <v>0.97064809223344695</v>
      </c>
      <c r="Q10" s="17">
        <v>0.96273534617140666</v>
      </c>
      <c r="R10" s="17">
        <v>0.96374148518230751</v>
      </c>
      <c r="S10" s="17">
        <v>0.96586551301269863</v>
      </c>
      <c r="T10" s="17">
        <v>0.96953860418628068</v>
      </c>
      <c r="U10" s="17">
        <v>0.9729360328075557</v>
      </c>
      <c r="V10" s="17">
        <v>0.97095247370509419</v>
      </c>
      <c r="W10" s="17">
        <v>0.97247965596688302</v>
      </c>
      <c r="X10" s="17">
        <v>0.97845592632483602</v>
      </c>
      <c r="Y10" s="17">
        <v>0.97947027074126269</v>
      </c>
      <c r="Z10" s="17">
        <v>0.97539179346134675</v>
      </c>
      <c r="AA10" s="17">
        <v>0.97541934017989762</v>
      </c>
      <c r="AB10" s="17">
        <v>0.97696496517634723</v>
      </c>
      <c r="AC10" s="17">
        <v>0.97555011985906293</v>
      </c>
      <c r="AD10" s="17">
        <v>0.96272265825111358</v>
      </c>
      <c r="AE10" s="17">
        <v>0.96272265825111347</v>
      </c>
      <c r="AF10" s="17">
        <v>0.94700019943922387</v>
      </c>
      <c r="AG10" s="17">
        <v>0.94599322688753584</v>
      </c>
      <c r="AH10" s="17">
        <v>0.96535603812026571</v>
      </c>
      <c r="AI10" s="17">
        <v>0.96538458530328453</v>
      </c>
      <c r="AJ10" s="17">
        <v>0.96538458530328453</v>
      </c>
      <c r="AK10" s="17">
        <v>0.97868737706136077</v>
      </c>
      <c r="AL10" s="17">
        <v>0.96951395487980851</v>
      </c>
      <c r="AM10" s="17">
        <v>0.9706378535646828</v>
      </c>
      <c r="AN10" s="17">
        <v>0.96869449430425036</v>
      </c>
      <c r="AP10" s="43"/>
      <c r="AQ10" s="43"/>
      <c r="AR10" s="43"/>
      <c r="AS10" s="41">
        <f t="shared" si="39"/>
        <v>0.97064809223344695</v>
      </c>
      <c r="AT10" s="41">
        <f t="shared" si="40"/>
        <v>0.96586551301269863</v>
      </c>
      <c r="AU10" s="41">
        <f t="shared" si="41"/>
        <v>0.97095247370509419</v>
      </c>
      <c r="AV10" s="41">
        <f t="shared" si="43"/>
        <v>0.97947027074126269</v>
      </c>
      <c r="AW10" s="41">
        <f t="shared" si="44"/>
        <v>0.97696496517634723</v>
      </c>
      <c r="AX10" s="41">
        <f t="shared" si="45"/>
        <v>0.96272265825111347</v>
      </c>
      <c r="AY10" s="41">
        <f t="shared" si="42"/>
        <v>0.96535603812026571</v>
      </c>
      <c r="AZ10" s="41">
        <f t="shared" si="46"/>
        <v>0.97868737706136077</v>
      </c>
      <c r="BA10" s="41">
        <f t="shared" si="47"/>
        <v>0.96869449430425036</v>
      </c>
    </row>
    <row r="11" spans="1:53" ht="15.75" customHeight="1">
      <c r="A11" s="3">
        <v>6</v>
      </c>
      <c r="B11" s="11" t="s">
        <v>4</v>
      </c>
      <c r="C11" s="12" t="s">
        <v>39</v>
      </c>
      <c r="D11" s="9" t="s">
        <v>84</v>
      </c>
      <c r="E11" s="18"/>
      <c r="F11" s="18"/>
      <c r="G11" s="18">
        <v>0.95328698749106766</v>
      </c>
      <c r="H11" s="18">
        <v>0.95706398056545794</v>
      </c>
      <c r="I11" s="18">
        <v>0.95789070292615941</v>
      </c>
      <c r="J11" s="18">
        <v>0.96316128472057017</v>
      </c>
      <c r="K11" s="18">
        <v>0.95729096289811488</v>
      </c>
      <c r="L11" s="18">
        <v>0.96119806782822181</v>
      </c>
      <c r="M11" s="17">
        <v>0.95644763010400713</v>
      </c>
      <c r="N11" s="18">
        <v>0.9598139721220984</v>
      </c>
      <c r="O11" s="18">
        <v>0.97025621319329758</v>
      </c>
      <c r="P11" s="17">
        <v>0.97025621319329758</v>
      </c>
      <c r="Q11" s="17">
        <v>0.96913493007164531</v>
      </c>
      <c r="R11" s="17">
        <v>0.96913493007164531</v>
      </c>
      <c r="S11" s="17">
        <v>0.96650663075446008</v>
      </c>
      <c r="T11" s="17">
        <v>0.97146188454988658</v>
      </c>
      <c r="U11" s="17">
        <v>0.95961502125926679</v>
      </c>
      <c r="V11" s="17">
        <v>0.96276665035400821</v>
      </c>
      <c r="W11" s="17">
        <v>0.96453757133854168</v>
      </c>
      <c r="X11" s="17">
        <v>0.96734710403368618</v>
      </c>
      <c r="Y11" s="17">
        <v>0.96214612386588882</v>
      </c>
      <c r="Z11" s="17">
        <v>0.96789545580971226</v>
      </c>
      <c r="AA11" s="17">
        <v>0.96789545580971226</v>
      </c>
      <c r="AB11" s="17">
        <v>0.97515312187903047</v>
      </c>
      <c r="AC11" s="17">
        <v>0.97443694922773061</v>
      </c>
      <c r="AD11" s="17">
        <v>0.97443694922773061</v>
      </c>
      <c r="AE11" s="17">
        <v>0.97574694959153807</v>
      </c>
      <c r="AF11" s="17">
        <v>0.97574694959153807</v>
      </c>
      <c r="AG11" s="17">
        <v>0.97574694959153807</v>
      </c>
      <c r="AH11" s="17">
        <v>0.97333054805283659</v>
      </c>
      <c r="AI11" s="17">
        <v>0.94010698293683181</v>
      </c>
      <c r="AJ11" s="17">
        <v>0.93976547312311898</v>
      </c>
      <c r="AK11" s="17">
        <v>0.93496647689998458</v>
      </c>
      <c r="AL11" s="17">
        <v>0.93496647689998458</v>
      </c>
      <c r="AM11" s="17" t="s">
        <v>85</v>
      </c>
      <c r="AN11" s="17" t="s">
        <v>85</v>
      </c>
      <c r="AP11" s="43">
        <f>+G11</f>
        <v>0.95328698749106766</v>
      </c>
      <c r="AQ11" s="43">
        <f>+J11</f>
        <v>0.96316128472057017</v>
      </c>
      <c r="AR11" s="43">
        <f>+M11</f>
        <v>0.95644763010400713</v>
      </c>
      <c r="AS11" s="41">
        <f t="shared" si="39"/>
        <v>0.97025621319329758</v>
      </c>
      <c r="AT11" s="41">
        <f t="shared" si="40"/>
        <v>0.96650663075446008</v>
      </c>
      <c r="AU11" s="41">
        <f t="shared" si="41"/>
        <v>0.96276665035400821</v>
      </c>
      <c r="AV11" s="41">
        <f t="shared" si="43"/>
        <v>0.96214612386588882</v>
      </c>
      <c r="AW11" s="41">
        <f t="shared" si="44"/>
        <v>0.97515312187903047</v>
      </c>
      <c r="AX11" s="41">
        <f t="shared" si="45"/>
        <v>0.97574694959153807</v>
      </c>
      <c r="AY11" s="41">
        <f t="shared" si="42"/>
        <v>0.97333054805283659</v>
      </c>
      <c r="AZ11" s="41">
        <f t="shared" si="46"/>
        <v>0.93496647689998458</v>
      </c>
      <c r="BA11" s="41" t="str">
        <f t="shared" si="47"/>
        <v>-</v>
      </c>
    </row>
    <row r="12" spans="1:53" ht="15.75" customHeight="1">
      <c r="A12" s="3">
        <v>7</v>
      </c>
      <c r="B12" s="11" t="s">
        <v>46</v>
      </c>
      <c r="C12" s="12" t="s">
        <v>48</v>
      </c>
      <c r="D12" s="9" t="s">
        <v>53</v>
      </c>
      <c r="E12" s="18"/>
      <c r="F12" s="18"/>
      <c r="G12" s="18"/>
      <c r="H12" s="18"/>
      <c r="I12" s="18"/>
      <c r="J12" s="18"/>
      <c r="K12" s="18"/>
      <c r="L12" s="18"/>
      <c r="M12" s="17"/>
      <c r="N12" s="18">
        <v>0.9020262883035054</v>
      </c>
      <c r="O12" s="18">
        <v>0.87977487400277588</v>
      </c>
      <c r="P12" s="17">
        <v>0.931393356731536</v>
      </c>
      <c r="Q12" s="17">
        <v>0.91678627689238557</v>
      </c>
      <c r="R12" s="17">
        <v>0.91678627689238557</v>
      </c>
      <c r="S12" s="17">
        <v>0.90810933400564797</v>
      </c>
      <c r="T12" s="17">
        <v>0.95051528054975443</v>
      </c>
      <c r="U12" s="17">
        <v>0.94840829066105214</v>
      </c>
      <c r="V12" s="17">
        <v>0.94840829066105203</v>
      </c>
      <c r="W12" s="17">
        <v>0.95076654777412262</v>
      </c>
      <c r="X12" s="17">
        <v>0.94785123883878608</v>
      </c>
      <c r="Y12" s="17">
        <v>0.95310104871325296</v>
      </c>
      <c r="Z12" s="17">
        <v>0.95613148372230006</v>
      </c>
      <c r="AA12" s="17">
        <v>0.95559971090563711</v>
      </c>
      <c r="AB12" s="17">
        <v>0.95559971090563711</v>
      </c>
      <c r="AC12" s="17">
        <v>0.93212380977937848</v>
      </c>
      <c r="AD12" s="17">
        <v>0.95680777362441982</v>
      </c>
      <c r="AE12" s="17">
        <v>0.95680777362441982</v>
      </c>
      <c r="AF12" s="17">
        <v>0.95709610433803549</v>
      </c>
      <c r="AG12" s="17">
        <v>0.95709610433803549</v>
      </c>
      <c r="AH12" s="17">
        <v>0.95414485392480908</v>
      </c>
      <c r="AI12" s="17">
        <v>0.9487339426912732</v>
      </c>
      <c r="AJ12" s="17">
        <v>0.94800597900838213</v>
      </c>
      <c r="AK12" s="17">
        <v>0.95292501517304695</v>
      </c>
      <c r="AL12" s="17">
        <v>0.95292130398564401</v>
      </c>
      <c r="AM12" s="17">
        <v>0.95292130398564401</v>
      </c>
      <c r="AN12" s="17">
        <v>0.95110567691772752</v>
      </c>
      <c r="AP12" s="43"/>
      <c r="AQ12" s="43"/>
      <c r="AR12" s="43"/>
      <c r="AS12" s="41">
        <f t="shared" si="39"/>
        <v>0.931393356731536</v>
      </c>
      <c r="AT12" s="41">
        <f t="shared" si="40"/>
        <v>0.90810933400564797</v>
      </c>
      <c r="AU12" s="41">
        <f t="shared" si="41"/>
        <v>0.94840829066105203</v>
      </c>
      <c r="AV12" s="41">
        <f t="shared" si="43"/>
        <v>0.95310104871325296</v>
      </c>
      <c r="AW12" s="41">
        <f t="shared" si="44"/>
        <v>0.95559971090563711</v>
      </c>
      <c r="AX12" s="41">
        <f t="shared" si="45"/>
        <v>0.95680777362441982</v>
      </c>
      <c r="AY12" s="41">
        <f t="shared" si="42"/>
        <v>0.95414485392480908</v>
      </c>
      <c r="AZ12" s="41">
        <f t="shared" si="46"/>
        <v>0.95292501517304695</v>
      </c>
      <c r="BA12" s="41">
        <f t="shared" si="47"/>
        <v>0.95110567691772752</v>
      </c>
    </row>
    <row r="13" spans="1:53" ht="15.75" customHeight="1">
      <c r="A13" s="3">
        <v>8</v>
      </c>
      <c r="B13" s="11" t="s">
        <v>83</v>
      </c>
      <c r="C13" s="12" t="s">
        <v>38</v>
      </c>
      <c r="D13" s="9" t="s">
        <v>84</v>
      </c>
      <c r="E13" s="18"/>
      <c r="F13" s="18"/>
      <c r="G13" s="18"/>
      <c r="H13" s="18"/>
      <c r="I13" s="18"/>
      <c r="J13" s="18"/>
      <c r="K13" s="18"/>
      <c r="L13" s="18"/>
      <c r="M13" s="17"/>
      <c r="N13" s="18"/>
      <c r="O13" s="18"/>
      <c r="P13" s="17"/>
      <c r="Q13" s="17"/>
      <c r="R13" s="17"/>
      <c r="S13" s="17"/>
      <c r="T13" s="17"/>
      <c r="U13" s="17">
        <v>0.95690370647146406</v>
      </c>
      <c r="V13" s="17">
        <v>0.96213741552826793</v>
      </c>
      <c r="W13" s="17">
        <v>0.95372807886607369</v>
      </c>
      <c r="X13" s="17">
        <v>0.95778687364481963</v>
      </c>
      <c r="Y13" s="17">
        <v>0.96495637946749546</v>
      </c>
      <c r="Z13" s="17">
        <v>0.96001819173408365</v>
      </c>
      <c r="AA13" s="17">
        <v>0.9671133454485753</v>
      </c>
      <c r="AB13" s="17">
        <v>0.96635726926987231</v>
      </c>
      <c r="AC13" s="17">
        <v>0.96330082464133748</v>
      </c>
      <c r="AD13" s="17">
        <v>0.96503746658131562</v>
      </c>
      <c r="AE13" s="17">
        <v>0.96011070527544529</v>
      </c>
      <c r="AF13" s="17">
        <v>0.95077922757450384</v>
      </c>
      <c r="AG13" s="17">
        <v>0.9484103576794034</v>
      </c>
      <c r="AH13" s="17">
        <v>0.94729951466963991</v>
      </c>
      <c r="AI13" s="17">
        <v>0.94761458603499815</v>
      </c>
      <c r="AJ13" s="17">
        <v>0.94420601827715067</v>
      </c>
      <c r="AK13" s="17">
        <v>0.94761458603499815</v>
      </c>
      <c r="AL13" s="17">
        <v>0.95440913578973563</v>
      </c>
      <c r="AM13" s="17">
        <v>0.96089727205414865</v>
      </c>
      <c r="AN13" s="17">
        <v>0.96089727205414865</v>
      </c>
      <c r="AP13" s="43"/>
      <c r="AQ13" s="43"/>
      <c r="AR13" s="43"/>
      <c r="AS13" s="41"/>
      <c r="AT13" s="41"/>
      <c r="AU13" s="41">
        <f t="shared" si="41"/>
        <v>0.96213741552826793</v>
      </c>
      <c r="AV13" s="41">
        <f t="shared" si="43"/>
        <v>0.96495637946749546</v>
      </c>
      <c r="AW13" s="41">
        <f t="shared" si="44"/>
        <v>0.96635726926987231</v>
      </c>
      <c r="AX13" s="41">
        <f t="shared" si="45"/>
        <v>0.96011070527544529</v>
      </c>
      <c r="AY13" s="41">
        <f t="shared" si="42"/>
        <v>0.94729951466963991</v>
      </c>
      <c r="AZ13" s="41">
        <f t="shared" si="46"/>
        <v>0.94761458603499815</v>
      </c>
      <c r="BA13" s="41">
        <f t="shared" si="47"/>
        <v>0.96089727205414865</v>
      </c>
    </row>
    <row r="14" spans="1:53" ht="15.75" customHeight="1">
      <c r="A14" s="3">
        <v>9</v>
      </c>
      <c r="B14" s="11" t="s">
        <v>87</v>
      </c>
      <c r="C14" s="12" t="s">
        <v>38</v>
      </c>
      <c r="D14" s="9" t="s">
        <v>84</v>
      </c>
      <c r="E14" s="18"/>
      <c r="F14" s="18"/>
      <c r="G14" s="18"/>
      <c r="H14" s="18"/>
      <c r="I14" s="18"/>
      <c r="J14" s="18"/>
      <c r="K14" s="18"/>
      <c r="L14" s="18"/>
      <c r="M14" s="17"/>
      <c r="N14" s="18"/>
      <c r="O14" s="18"/>
      <c r="P14" s="17"/>
      <c r="Q14" s="17"/>
      <c r="R14" s="17"/>
      <c r="S14" s="17"/>
      <c r="T14" s="17"/>
      <c r="U14" s="17"/>
      <c r="V14" s="17"/>
      <c r="W14" s="17"/>
      <c r="X14" s="17">
        <v>0.94752889827237963</v>
      </c>
      <c r="Y14" s="17">
        <v>0.91941322124034497</v>
      </c>
      <c r="Z14" s="17">
        <v>0.9327471984587784</v>
      </c>
      <c r="AA14" s="17">
        <v>0.93618443376430904</v>
      </c>
      <c r="AB14" s="17">
        <v>0.93604468790518824</v>
      </c>
      <c r="AC14" s="17">
        <v>0.92778519637085199</v>
      </c>
      <c r="AD14" s="17">
        <v>0.92893584095645765</v>
      </c>
      <c r="AE14" s="17">
        <v>0.9527104211126225</v>
      </c>
      <c r="AF14" s="17">
        <v>0.96084061188051928</v>
      </c>
      <c r="AG14" s="17">
        <v>0.96084061188051928</v>
      </c>
      <c r="AH14" s="17">
        <v>0.93916845683706429</v>
      </c>
      <c r="AI14" s="17">
        <v>0.9227465900789894</v>
      </c>
      <c r="AJ14" s="17">
        <v>0.91847971685633323</v>
      </c>
      <c r="AK14" s="17">
        <v>0.92182557444917945</v>
      </c>
      <c r="AL14" s="17">
        <v>0.90225677761276601</v>
      </c>
      <c r="AM14" s="17">
        <v>0.90584761482426868</v>
      </c>
      <c r="AN14" s="17">
        <v>0.91263583830899264</v>
      </c>
      <c r="AP14" s="43"/>
      <c r="AQ14" s="43"/>
      <c r="AR14" s="43"/>
      <c r="AS14" s="41"/>
      <c r="AT14" s="41"/>
      <c r="AU14" s="41"/>
      <c r="AV14" s="41">
        <f t="shared" si="43"/>
        <v>0.91941322124034497</v>
      </c>
      <c r="AW14" s="41">
        <f t="shared" si="44"/>
        <v>0.93604468790518824</v>
      </c>
      <c r="AX14" s="41">
        <f t="shared" si="45"/>
        <v>0.9527104211126225</v>
      </c>
      <c r="AY14" s="41">
        <f t="shared" si="42"/>
        <v>0.93916845683706429</v>
      </c>
      <c r="AZ14" s="41">
        <f t="shared" si="46"/>
        <v>0.92182557444917945</v>
      </c>
      <c r="BA14" s="41">
        <f t="shared" si="47"/>
        <v>0.91263583830899264</v>
      </c>
    </row>
    <row r="15" spans="1:53" ht="15.75" customHeight="1">
      <c r="A15" s="3">
        <v>10</v>
      </c>
      <c r="B15" s="11" t="s">
        <v>89</v>
      </c>
      <c r="C15" s="12" t="s">
        <v>92</v>
      </c>
      <c r="D15" s="9" t="s">
        <v>90</v>
      </c>
      <c r="E15" s="18"/>
      <c r="F15" s="18"/>
      <c r="G15" s="18"/>
      <c r="H15" s="18"/>
      <c r="I15" s="18"/>
      <c r="J15" s="18"/>
      <c r="K15" s="18"/>
      <c r="L15" s="18"/>
      <c r="M15" s="17"/>
      <c r="N15" s="18"/>
      <c r="O15" s="18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>
        <v>0.90068941000666281</v>
      </c>
      <c r="AA15" s="17">
        <v>0.89942706431929431</v>
      </c>
      <c r="AB15" s="17">
        <v>0.89873857560248005</v>
      </c>
      <c r="AC15" s="17">
        <v>0.89829467306113997</v>
      </c>
      <c r="AD15" s="17">
        <v>0.89967185880707268</v>
      </c>
      <c r="AE15" s="17">
        <v>0.89058312488242097</v>
      </c>
      <c r="AF15" s="17">
        <v>0.91918426365952799</v>
      </c>
      <c r="AG15" s="17">
        <v>0.91434282283537238</v>
      </c>
      <c r="AH15" s="17">
        <v>0.91126997343287686</v>
      </c>
      <c r="AI15" s="17">
        <v>0.91005474020374844</v>
      </c>
      <c r="AJ15" s="17">
        <v>0.90227724875491633</v>
      </c>
      <c r="AK15" s="17">
        <v>0.91060014912202114</v>
      </c>
      <c r="AL15" s="17">
        <v>0.91285466984013663</v>
      </c>
      <c r="AM15" s="17">
        <v>0.90776573564531937</v>
      </c>
      <c r="AN15" s="17">
        <v>0.90908802420229218</v>
      </c>
      <c r="AP15" s="43"/>
      <c r="AQ15" s="43"/>
      <c r="AR15" s="43"/>
      <c r="AS15" s="41"/>
      <c r="AT15" s="41"/>
      <c r="AU15" s="41"/>
      <c r="AV15" s="41">
        <f t="shared" ref="AV15:AV16" si="48">+Y15</f>
        <v>0</v>
      </c>
      <c r="AW15" s="41">
        <f t="shared" ref="AW15:AW16" si="49">+AB15</f>
        <v>0.89873857560248005</v>
      </c>
      <c r="AX15" s="41">
        <f t="shared" si="45"/>
        <v>0.89058312488242097</v>
      </c>
      <c r="AY15" s="41">
        <f t="shared" si="42"/>
        <v>0.91126997343287686</v>
      </c>
      <c r="AZ15" s="41">
        <f t="shared" si="46"/>
        <v>0.91060014912202114</v>
      </c>
      <c r="BA15" s="41">
        <f t="shared" si="47"/>
        <v>0.90908802420229218</v>
      </c>
    </row>
    <row r="16" spans="1:53" ht="15.75" customHeight="1">
      <c r="A16" s="3">
        <v>11</v>
      </c>
      <c r="B16" s="11" t="s">
        <v>91</v>
      </c>
      <c r="C16" s="12" t="s">
        <v>37</v>
      </c>
      <c r="D16" s="9" t="s">
        <v>90</v>
      </c>
      <c r="E16" s="18"/>
      <c r="F16" s="18"/>
      <c r="G16" s="18"/>
      <c r="H16" s="18"/>
      <c r="I16" s="18"/>
      <c r="J16" s="18"/>
      <c r="K16" s="18"/>
      <c r="L16" s="18"/>
      <c r="M16" s="17"/>
      <c r="N16" s="18"/>
      <c r="O16" s="18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>
        <v>0.94239320087803224</v>
      </c>
      <c r="AA16" s="17">
        <v>0.94239320087803224</v>
      </c>
      <c r="AB16" s="17">
        <v>0.95109999999999995</v>
      </c>
      <c r="AC16" s="17">
        <v>0.93745583259851284</v>
      </c>
      <c r="AD16" s="17">
        <v>0.93745583259851284</v>
      </c>
      <c r="AE16" s="17">
        <v>0.93745583259851284</v>
      </c>
      <c r="AF16" s="17">
        <v>0.93745583259851284</v>
      </c>
      <c r="AG16" s="17">
        <v>0.92790316629456604</v>
      </c>
      <c r="AH16" s="17">
        <v>0.92235918025302843</v>
      </c>
      <c r="AI16" s="17">
        <v>0.9224980413822379</v>
      </c>
      <c r="AJ16" s="17">
        <v>0.91980227584621133</v>
      </c>
      <c r="AK16" s="17">
        <v>0.91980227584621133</v>
      </c>
      <c r="AL16" s="17">
        <v>0.91980227584621133</v>
      </c>
      <c r="AM16" s="17">
        <v>0.91980227584621133</v>
      </c>
      <c r="AN16" s="17">
        <v>0.91980227584621133</v>
      </c>
      <c r="AP16" s="43"/>
      <c r="AQ16" s="43"/>
      <c r="AR16" s="43"/>
      <c r="AS16" s="41"/>
      <c r="AT16" s="41"/>
      <c r="AU16" s="41"/>
      <c r="AV16" s="41">
        <f t="shared" si="48"/>
        <v>0</v>
      </c>
      <c r="AW16" s="41">
        <f t="shared" si="49"/>
        <v>0.95109999999999995</v>
      </c>
      <c r="AX16" s="41">
        <f t="shared" si="45"/>
        <v>0.93745583259851284</v>
      </c>
      <c r="AY16" s="41">
        <f t="shared" si="42"/>
        <v>0.92235918025302843</v>
      </c>
      <c r="AZ16" s="41">
        <f t="shared" si="46"/>
        <v>0.91980227584621133</v>
      </c>
      <c r="BA16" s="41">
        <f t="shared" si="47"/>
        <v>0.91980227584621133</v>
      </c>
    </row>
    <row r="17" spans="1:53" ht="15.75" customHeight="1">
      <c r="A17" s="3">
        <v>12</v>
      </c>
      <c r="B17" s="70" t="s">
        <v>94</v>
      </c>
      <c r="C17" s="71" t="s">
        <v>38</v>
      </c>
      <c r="D17" s="72" t="s">
        <v>95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>
        <v>0.98919999999999997</v>
      </c>
      <c r="AD17" s="67">
        <v>0.98809999999999998</v>
      </c>
      <c r="AE17" s="67">
        <v>0.9909</v>
      </c>
      <c r="AF17" s="67">
        <v>0.98560000000000003</v>
      </c>
      <c r="AG17" s="67">
        <v>0.98380000000000001</v>
      </c>
      <c r="AH17" s="67">
        <v>0.9829</v>
      </c>
      <c r="AI17" s="67">
        <v>0.9829</v>
      </c>
      <c r="AJ17" s="67">
        <v>0.97519999999999996</v>
      </c>
      <c r="AK17" s="67">
        <v>0.97719999999999996</v>
      </c>
      <c r="AL17" s="67">
        <v>0.97931712168675478</v>
      </c>
      <c r="AM17" s="67">
        <v>0.98317321153244164</v>
      </c>
      <c r="AN17" s="67">
        <v>0.98719999999999997</v>
      </c>
      <c r="AP17" s="75"/>
      <c r="AQ17" s="75"/>
      <c r="AR17" s="75"/>
      <c r="AS17" s="75"/>
      <c r="AT17" s="75"/>
      <c r="AU17" s="75"/>
      <c r="AV17" s="75"/>
      <c r="AW17" s="75"/>
      <c r="AX17" s="41">
        <f t="shared" si="45"/>
        <v>0.9909</v>
      </c>
      <c r="AY17" s="41">
        <f t="shared" si="42"/>
        <v>0.9829</v>
      </c>
      <c r="AZ17" s="41">
        <f t="shared" si="46"/>
        <v>0.97719999999999996</v>
      </c>
      <c r="BA17" s="41">
        <f t="shared" si="47"/>
        <v>0.98719999999999997</v>
      </c>
    </row>
    <row r="18" spans="1:53" ht="17.25" customHeight="1">
      <c r="B18" s="21" t="s">
        <v>68</v>
      </c>
      <c r="C18" s="29"/>
      <c r="D18" s="22"/>
      <c r="E18" s="34">
        <v>0.97015156044341289</v>
      </c>
      <c r="F18" s="34">
        <v>0.95372664343073743</v>
      </c>
      <c r="G18" s="34">
        <v>0.95810150442227593</v>
      </c>
      <c r="H18" s="34">
        <v>0.95862341855019306</v>
      </c>
      <c r="I18" s="34">
        <v>0.96303503359035481</v>
      </c>
      <c r="J18" s="34">
        <v>0.96745131419698671</v>
      </c>
      <c r="K18" s="34">
        <v>0.96494618329368076</v>
      </c>
      <c r="L18" s="36">
        <v>0.96811926881959753</v>
      </c>
      <c r="M18" s="36">
        <v>0.96504782062014882</v>
      </c>
      <c r="N18" s="34">
        <v>0.95663652774337549</v>
      </c>
      <c r="O18" s="36">
        <v>0.95362598595536452</v>
      </c>
      <c r="P18" s="36">
        <v>0.96614079889993298</v>
      </c>
      <c r="Q18" s="36">
        <v>0.96233063702353838</v>
      </c>
      <c r="R18" s="36">
        <v>0.96312336656498132</v>
      </c>
      <c r="S18" s="36">
        <v>0.96004765535694936</v>
      </c>
      <c r="T18" s="55">
        <v>0.97195683206571215</v>
      </c>
      <c r="U18" s="55">
        <v>0.96965935300833672</v>
      </c>
      <c r="V18" s="55">
        <v>0.97310289852750465</v>
      </c>
      <c r="W18" s="55">
        <v>0.97317663643673313</v>
      </c>
      <c r="X18" s="55">
        <v>0.97452958143850299</v>
      </c>
      <c r="Y18" s="55">
        <v>0.97557808176845884</v>
      </c>
      <c r="Z18" s="55">
        <v>0.96283574833841867</v>
      </c>
      <c r="AA18" s="55">
        <v>0.96267031499577793</v>
      </c>
      <c r="AB18" s="55">
        <v>0.96524511404281921</v>
      </c>
      <c r="AC18" s="55">
        <v>0.95794356978709849</v>
      </c>
      <c r="AD18" s="55">
        <v>0.95964652771891912</v>
      </c>
      <c r="AE18" s="55">
        <v>0.95850896421434262</v>
      </c>
      <c r="AF18" s="55">
        <v>0.95839235430254199</v>
      </c>
      <c r="AG18" s="55">
        <v>0.95540433841368211</v>
      </c>
      <c r="AH18" s="55">
        <v>0.96203748335883021</v>
      </c>
      <c r="AI18" s="55">
        <v>0.95802221932401199</v>
      </c>
      <c r="AJ18" s="55">
        <v>0.9553732982898594</v>
      </c>
      <c r="AK18" s="55">
        <v>0.95876177136182006</v>
      </c>
      <c r="AL18" s="55">
        <v>0.95908530641911394</v>
      </c>
      <c r="AM18" s="55">
        <v>0.96163197821287261</v>
      </c>
      <c r="AN18" s="55">
        <v>0.96273889204241314</v>
      </c>
      <c r="AO18" s="37"/>
      <c r="AP18" s="36">
        <f>+G18</f>
        <v>0.95810150442227593</v>
      </c>
      <c r="AQ18" s="36">
        <f>+J18</f>
        <v>0.96745131419698671</v>
      </c>
      <c r="AR18" s="36">
        <f>+M18</f>
        <v>0.96504782062014882</v>
      </c>
      <c r="AS18" s="36">
        <f>+P18</f>
        <v>0.96614079889993298</v>
      </c>
      <c r="AT18" s="36">
        <f t="shared" ref="AT18" si="50">+S18</f>
        <v>0.96004765535694936</v>
      </c>
      <c r="AU18" s="36">
        <f>+V18</f>
        <v>0.97310289852750465</v>
      </c>
      <c r="AV18" s="36">
        <f>+Y18</f>
        <v>0.97557808176845884</v>
      </c>
      <c r="AW18" s="36">
        <f>+AB18</f>
        <v>0.96524511404281921</v>
      </c>
      <c r="AX18" s="36">
        <f>+AE18</f>
        <v>0.95850896421434262</v>
      </c>
      <c r="AY18" s="36">
        <f t="shared" si="42"/>
        <v>0.96203748335883021</v>
      </c>
      <c r="AZ18" s="36">
        <f t="shared" si="46"/>
        <v>0.95876177136182006</v>
      </c>
      <c r="BA18" s="36">
        <f t="shared" si="47"/>
        <v>0.96273889204241314</v>
      </c>
    </row>
    <row r="19" spans="1:53" ht="28.5" customHeight="1">
      <c r="E19" s="16"/>
    </row>
    <row r="20" spans="1:53" s="7" customFormat="1" ht="17.25" customHeight="1">
      <c r="A20" s="6"/>
      <c r="B20" s="121" t="s">
        <v>54</v>
      </c>
      <c r="C20" s="116" t="s">
        <v>35</v>
      </c>
      <c r="D20" s="120" t="s">
        <v>51</v>
      </c>
      <c r="E20" s="30">
        <v>43131</v>
      </c>
      <c r="F20" s="30">
        <f>EOMONTH(E20,1)</f>
        <v>43159</v>
      </c>
      <c r="G20" s="30">
        <f t="shared" ref="G20:M20" si="51">EOMONTH(F20,1)</f>
        <v>43190</v>
      </c>
      <c r="H20" s="30">
        <f t="shared" si="51"/>
        <v>43220</v>
      </c>
      <c r="I20" s="30">
        <f t="shared" si="51"/>
        <v>43251</v>
      </c>
      <c r="J20" s="30">
        <f t="shared" si="51"/>
        <v>43281</v>
      </c>
      <c r="K20" s="30">
        <f t="shared" si="51"/>
        <v>43312</v>
      </c>
      <c r="L20" s="30">
        <f t="shared" si="51"/>
        <v>43343</v>
      </c>
      <c r="M20" s="30">
        <f t="shared" si="51"/>
        <v>43373</v>
      </c>
      <c r="N20" s="30">
        <f t="shared" ref="N20" si="52">EOMONTH(M20,1)</f>
        <v>43404</v>
      </c>
      <c r="O20" s="30">
        <f t="shared" ref="O20" si="53">EOMONTH(N20,1)</f>
        <v>43434</v>
      </c>
      <c r="P20" s="30">
        <f t="shared" ref="P20" si="54">EOMONTH(O20,1)</f>
        <v>43465</v>
      </c>
      <c r="Q20" s="51">
        <f>+Q4</f>
        <v>43496</v>
      </c>
      <c r="R20" s="51">
        <f t="shared" ref="R20:S20" si="55">+R4</f>
        <v>43524</v>
      </c>
      <c r="S20" s="51">
        <f t="shared" si="55"/>
        <v>43555</v>
      </c>
      <c r="T20" s="52">
        <f t="shared" ref="T20:V20" si="56">+T4</f>
        <v>43585</v>
      </c>
      <c r="U20" s="52">
        <f t="shared" si="56"/>
        <v>43616</v>
      </c>
      <c r="V20" s="52">
        <f t="shared" si="56"/>
        <v>43646</v>
      </c>
      <c r="W20" s="53">
        <f t="shared" ref="W20:Y20" si="57">+W4</f>
        <v>43677</v>
      </c>
      <c r="X20" s="53">
        <f t="shared" si="57"/>
        <v>43708</v>
      </c>
      <c r="Y20" s="53">
        <f t="shared" si="57"/>
        <v>43738</v>
      </c>
      <c r="Z20" s="59">
        <f t="shared" ref="Z20:AB20" si="58">+Z4</f>
        <v>43769</v>
      </c>
      <c r="AA20" s="59">
        <f t="shared" si="58"/>
        <v>43799</v>
      </c>
      <c r="AB20" s="59">
        <f t="shared" si="58"/>
        <v>43830</v>
      </c>
      <c r="AC20" s="61">
        <f t="shared" ref="AC20:AE20" si="59">+AC4</f>
        <v>43861</v>
      </c>
      <c r="AD20" s="61">
        <f t="shared" si="59"/>
        <v>43890</v>
      </c>
      <c r="AE20" s="61">
        <f t="shared" si="59"/>
        <v>43921</v>
      </c>
      <c r="AF20" s="62">
        <f t="shared" ref="AF20:AH20" si="60">+AF4</f>
        <v>43951</v>
      </c>
      <c r="AG20" s="62">
        <f t="shared" si="60"/>
        <v>43982</v>
      </c>
      <c r="AH20" s="62">
        <f t="shared" si="60"/>
        <v>44012</v>
      </c>
      <c r="AI20" s="76">
        <f t="shared" ref="AI20:AK20" si="61">+AI4</f>
        <v>44043</v>
      </c>
      <c r="AJ20" s="76">
        <f t="shared" si="61"/>
        <v>44074</v>
      </c>
      <c r="AK20" s="76">
        <f t="shared" si="61"/>
        <v>44104</v>
      </c>
      <c r="AL20" s="102">
        <f t="shared" ref="AL20:AN20" si="62">+AL4</f>
        <v>44135</v>
      </c>
      <c r="AM20" s="102">
        <f t="shared" si="62"/>
        <v>44165</v>
      </c>
      <c r="AN20" s="102">
        <f t="shared" si="62"/>
        <v>44196</v>
      </c>
      <c r="AO20" s="4"/>
      <c r="AP20" s="112" t="s">
        <v>7</v>
      </c>
      <c r="AQ20" s="112" t="s">
        <v>10</v>
      </c>
      <c r="AR20" s="112" t="s">
        <v>36</v>
      </c>
      <c r="AS20" s="112" t="s">
        <v>66</v>
      </c>
      <c r="AT20" s="112" t="str">
        <f t="shared" ref="AT20:AY20" si="63">+AT4</f>
        <v>1T19</v>
      </c>
      <c r="AU20" s="112" t="str">
        <f t="shared" si="63"/>
        <v>2T19</v>
      </c>
      <c r="AV20" s="112" t="str">
        <f t="shared" si="63"/>
        <v>3T19</v>
      </c>
      <c r="AW20" s="112" t="str">
        <f t="shared" si="63"/>
        <v>4T19</v>
      </c>
      <c r="AX20" s="112" t="str">
        <f t="shared" si="63"/>
        <v>1T20</v>
      </c>
      <c r="AY20" s="112" t="str">
        <f t="shared" si="63"/>
        <v>2T20</v>
      </c>
      <c r="AZ20" s="112" t="str">
        <f t="shared" ref="AZ20:BA20" si="64">+AZ4</f>
        <v>3T20</v>
      </c>
      <c r="BA20" s="112" t="str">
        <f t="shared" si="64"/>
        <v>4T20</v>
      </c>
    </row>
    <row r="21" spans="1:53" s="7" customFormat="1" ht="17.25" customHeight="1">
      <c r="A21" s="6"/>
      <c r="B21" s="121"/>
      <c r="C21" s="116"/>
      <c r="D21" s="120"/>
      <c r="E21" s="30" t="s">
        <v>7</v>
      </c>
      <c r="F21" s="30" t="s">
        <v>7</v>
      </c>
      <c r="G21" s="30" t="s">
        <v>7</v>
      </c>
      <c r="H21" s="30" t="s">
        <v>10</v>
      </c>
      <c r="I21" s="30" t="s">
        <v>10</v>
      </c>
      <c r="J21" s="30" t="s">
        <v>10</v>
      </c>
      <c r="K21" s="30" t="s">
        <v>36</v>
      </c>
      <c r="L21" s="30" t="s">
        <v>36</v>
      </c>
      <c r="M21" s="30" t="s">
        <v>36</v>
      </c>
      <c r="N21" s="30" t="s">
        <v>66</v>
      </c>
      <c r="O21" s="30" t="s">
        <v>66</v>
      </c>
      <c r="P21" s="30" t="s">
        <v>66</v>
      </c>
      <c r="Q21" s="51" t="str">
        <f t="shared" ref="Q21:S21" si="65">+Q5</f>
        <v>1T19</v>
      </c>
      <c r="R21" s="51" t="str">
        <f t="shared" si="65"/>
        <v>1T19</v>
      </c>
      <c r="S21" s="51" t="str">
        <f t="shared" si="65"/>
        <v>1T19</v>
      </c>
      <c r="T21" s="52" t="str">
        <f t="shared" ref="T21:V21" si="66">+T5</f>
        <v>2T19</v>
      </c>
      <c r="U21" s="52" t="str">
        <f t="shared" si="66"/>
        <v>2T19</v>
      </c>
      <c r="V21" s="52" t="str">
        <f t="shared" si="66"/>
        <v>2T19</v>
      </c>
      <c r="W21" s="53" t="str">
        <f t="shared" ref="W21:Y21" si="67">+W5</f>
        <v>3T19</v>
      </c>
      <c r="X21" s="53" t="str">
        <f t="shared" si="67"/>
        <v>3T19</v>
      </c>
      <c r="Y21" s="53" t="str">
        <f t="shared" si="67"/>
        <v>3T19</v>
      </c>
      <c r="Z21" s="59" t="str">
        <f t="shared" ref="Z21:AB21" si="68">+Z5</f>
        <v>4T19</v>
      </c>
      <c r="AA21" s="59" t="str">
        <f t="shared" si="68"/>
        <v>4T19</v>
      </c>
      <c r="AB21" s="59" t="str">
        <f t="shared" si="68"/>
        <v>4T19</v>
      </c>
      <c r="AC21" s="61" t="str">
        <f t="shared" ref="AC21:AE21" si="69">+AC5</f>
        <v>1T20</v>
      </c>
      <c r="AD21" s="61" t="str">
        <f t="shared" si="69"/>
        <v>1T20</v>
      </c>
      <c r="AE21" s="61" t="str">
        <f t="shared" si="69"/>
        <v>1T20</v>
      </c>
      <c r="AF21" s="62" t="str">
        <f t="shared" ref="AF21:AH21" si="70">+AF5</f>
        <v>2T20</v>
      </c>
      <c r="AG21" s="62" t="str">
        <f t="shared" si="70"/>
        <v>2T20</v>
      </c>
      <c r="AH21" s="62" t="str">
        <f t="shared" si="70"/>
        <v>2T20</v>
      </c>
      <c r="AI21" s="76" t="str">
        <f t="shared" ref="AI21:AK21" si="71">+AI5</f>
        <v>3T20</v>
      </c>
      <c r="AJ21" s="76" t="str">
        <f t="shared" si="71"/>
        <v>3T20</v>
      </c>
      <c r="AK21" s="76" t="str">
        <f t="shared" si="71"/>
        <v>3T20</v>
      </c>
      <c r="AL21" s="102" t="str">
        <f t="shared" ref="AL21:AN21" si="72">+AL5</f>
        <v>4T20</v>
      </c>
      <c r="AM21" s="102" t="str">
        <f t="shared" si="72"/>
        <v>4T20</v>
      </c>
      <c r="AN21" s="102" t="str">
        <f t="shared" si="72"/>
        <v>4T20</v>
      </c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</row>
    <row r="22" spans="1:53" ht="15.75" customHeight="1">
      <c r="A22" s="3">
        <v>1</v>
      </c>
      <c r="B22" s="8" t="str">
        <f>+B6</f>
        <v>Shopping Cidade Jardim</v>
      </c>
      <c r="C22" s="9" t="str">
        <f t="shared" ref="C22:D22" si="73">+C6</f>
        <v>SP</v>
      </c>
      <c r="D22" s="9" t="str">
        <f t="shared" si="73"/>
        <v>JHSF</v>
      </c>
      <c r="E22" s="18"/>
      <c r="F22" s="18"/>
      <c r="G22" s="18"/>
      <c r="H22" s="18"/>
      <c r="I22" s="18"/>
      <c r="J22" s="18"/>
      <c r="K22" s="18"/>
      <c r="L22" s="18"/>
      <c r="M22" s="18"/>
      <c r="N22" s="18">
        <v>-2.9897829801245335E-2</v>
      </c>
      <c r="O22" s="18">
        <v>1.1075259424554562E-2</v>
      </c>
      <c r="P22" s="17">
        <v>-7.8239608801955463E-3</v>
      </c>
      <c r="Q22" s="17">
        <v>4.0901864431276191E-2</v>
      </c>
      <c r="R22" s="17">
        <v>-2.5842178126442183E-2</v>
      </c>
      <c r="S22" s="17">
        <v>1.2228260869565188E-2</v>
      </c>
      <c r="T22" s="17">
        <v>2.7544910179640669E-2</v>
      </c>
      <c r="U22" s="17">
        <v>-2.7414330218068494E-2</v>
      </c>
      <c r="V22" s="17">
        <v>3.0320587099266105E-2</v>
      </c>
      <c r="W22" s="17">
        <v>-3.2326820603907569E-2</v>
      </c>
      <c r="X22" s="17">
        <v>-9.5296025952960051E-3</v>
      </c>
      <c r="Y22" s="17">
        <v>1.542833942346733E-2</v>
      </c>
      <c r="Z22" s="17">
        <v>-1.4036350548857213E-2</v>
      </c>
      <c r="AA22" s="17">
        <v>3.2897511598481644E-2</v>
      </c>
      <c r="AB22" s="17">
        <v>5.967108135642607E-3</v>
      </c>
      <c r="AC22" s="17">
        <v>2.1842477193884102E-2</v>
      </c>
      <c r="AD22" s="17">
        <v>-2.8444446197825712E-2</v>
      </c>
      <c r="AE22" s="17">
        <v>5.5337546490214717E-2</v>
      </c>
      <c r="AF22" s="17">
        <v>-0.29246635022248313</v>
      </c>
      <c r="AG22" s="17">
        <v>-0.23155411821244254</v>
      </c>
      <c r="AH22" s="17">
        <v>-0.22998529596982098</v>
      </c>
      <c r="AI22" s="17">
        <v>3.9691881730135048E-3</v>
      </c>
      <c r="AJ22" s="17">
        <v>7.7588210501177368E-2</v>
      </c>
      <c r="AK22" s="17">
        <v>5.3761343446334986E-2</v>
      </c>
      <c r="AL22" s="17">
        <v>0.13105518028091234</v>
      </c>
      <c r="AM22" s="17">
        <v>-8.8823324684046412E-3</v>
      </c>
      <c r="AN22" s="17">
        <v>-1.3725467113077539E-2</v>
      </c>
      <c r="AP22" s="41"/>
      <c r="AQ22" s="41"/>
      <c r="AR22" s="41"/>
      <c r="AS22" s="41">
        <v>-8.3771694188985446E-3</v>
      </c>
      <c r="AT22" s="41">
        <v>1.4359563469270586E-2</v>
      </c>
      <c r="AU22" s="41">
        <v>1.0864493767913097E-2</v>
      </c>
      <c r="AV22" s="41">
        <v>-9.8786157024792765E-3</v>
      </c>
      <c r="AW22" s="41">
        <v>6.9306930693069368E-3</v>
      </c>
      <c r="AX22" s="41">
        <v>1.7625894238065376E-2</v>
      </c>
      <c r="AY22" s="41">
        <v>-0.24742953215080599</v>
      </c>
      <c r="AZ22" s="41">
        <v>5.3122836152981301E-2</v>
      </c>
      <c r="BA22" s="41">
        <v>3.1099990722271209E-2</v>
      </c>
    </row>
    <row r="23" spans="1:53" ht="15.75" customHeight="1">
      <c r="A23" s="3">
        <v>2</v>
      </c>
      <c r="B23" s="8" t="str">
        <f t="shared" ref="B23:D23" si="74">+B7</f>
        <v>Shopping Cidade São Paulo</v>
      </c>
      <c r="C23" s="9" t="str">
        <f t="shared" si="74"/>
        <v>SP</v>
      </c>
      <c r="D23" s="9" t="str">
        <f t="shared" si="74"/>
        <v>CCP</v>
      </c>
      <c r="E23" s="18"/>
      <c r="F23" s="18"/>
      <c r="G23" s="18">
        <v>1.3718605348988278E-2</v>
      </c>
      <c r="H23" s="18">
        <v>-2.3289507428481127E-3</v>
      </c>
      <c r="I23" s="18">
        <v>1.8135806189585213E-2</v>
      </c>
      <c r="J23" s="18">
        <v>3.1393085145463351E-2</v>
      </c>
      <c r="K23" s="18">
        <v>3.1065204959058623E-2</v>
      </c>
      <c r="L23" s="18">
        <v>5.9071430854468199E-3</v>
      </c>
      <c r="M23" s="17">
        <v>2.9625932679465339E-2</v>
      </c>
      <c r="N23" s="18">
        <v>1.880646290566812E-2</v>
      </c>
      <c r="O23" s="18">
        <v>1.2718796334555305E-2</v>
      </c>
      <c r="P23" s="17">
        <v>-1.5453595631767181E-2</v>
      </c>
      <c r="Q23" s="17">
        <v>2.5449332181533335E-2</v>
      </c>
      <c r="R23" s="17">
        <v>-3.5319506692661262E-2</v>
      </c>
      <c r="S23" s="17">
        <v>-2.0714412141700667E-2</v>
      </c>
      <c r="T23" s="17">
        <v>-7.9238871705052283E-2</v>
      </c>
      <c r="U23" s="17">
        <v>-3.2659984100198436E-3</v>
      </c>
      <c r="V23" s="17">
        <v>2.4198019105100554E-3</v>
      </c>
      <c r="W23" s="17">
        <v>-1.2267648619509242E-2</v>
      </c>
      <c r="X23" s="17">
        <v>6.1766277602833819E-3</v>
      </c>
      <c r="Y23" s="17">
        <v>6.8342303141480931E-3</v>
      </c>
      <c r="Z23" s="17">
        <v>-5.5443317967343031E-3</v>
      </c>
      <c r="AA23" s="17">
        <v>-1.2678099910319096E-2</v>
      </c>
      <c r="AB23" s="17">
        <v>-7.8629855031486784E-4</v>
      </c>
      <c r="AC23" s="17">
        <v>5.0497551400885299E-2</v>
      </c>
      <c r="AD23" s="17">
        <v>-2.3898399835252437E-2</v>
      </c>
      <c r="AE23" s="17">
        <v>2.315292725271878E-2</v>
      </c>
      <c r="AF23" s="17">
        <v>-9.3253262557269068E-3</v>
      </c>
      <c r="AG23" s="17">
        <v>-8.880768811310169E-3</v>
      </c>
      <c r="AH23" s="17">
        <v>-1.398252092676211E-2</v>
      </c>
      <c r="AI23" s="17">
        <v>-7.9719536988318573E-3</v>
      </c>
      <c r="AJ23" s="17">
        <v>-2.6523410547631299E-2</v>
      </c>
      <c r="AK23" s="17">
        <v>4.0112894058560333E-2</v>
      </c>
      <c r="AL23" s="17">
        <v>0.11781362584555866</v>
      </c>
      <c r="AM23" s="17">
        <v>2.1343319563859042E-3</v>
      </c>
      <c r="AN23" s="17">
        <v>4.0163861913108057E-2</v>
      </c>
      <c r="AP23" s="43">
        <v>1.3718605348988278E-2</v>
      </c>
      <c r="AQ23" s="43">
        <v>1.5703015461214886E-2</v>
      </c>
      <c r="AR23" s="43">
        <v>2.1778865487828036E-2</v>
      </c>
      <c r="AS23" s="43">
        <v>4.6985480858702244E-3</v>
      </c>
      <c r="AT23" s="43">
        <v>-3.8762304302528694E-3</v>
      </c>
      <c r="AU23" s="43">
        <v>-2.5165961470462683E-2</v>
      </c>
      <c r="AV23" s="43">
        <v>3.3975030981903132E-4</v>
      </c>
      <c r="AW23" s="43">
        <v>-6.2628522990573199E-3</v>
      </c>
      <c r="AX23" s="43">
        <v>2.233821566418559E-2</v>
      </c>
      <c r="AY23" s="43">
        <v>-1.0697533767723977E-2</v>
      </c>
      <c r="AZ23" s="43">
        <v>2.135393383455253E-3</v>
      </c>
      <c r="BA23" s="43">
        <v>5.3022815416363001E-2</v>
      </c>
    </row>
    <row r="24" spans="1:53" ht="15.75" customHeight="1">
      <c r="A24" s="3">
        <v>3</v>
      </c>
      <c r="B24" s="8" t="str">
        <f t="shared" ref="B24:D24" si="75">+B8</f>
        <v>Catarina Fashion Outlet</v>
      </c>
      <c r="C24" s="9" t="str">
        <f t="shared" si="75"/>
        <v>SP</v>
      </c>
      <c r="D24" s="9" t="str">
        <f t="shared" si="75"/>
        <v>JHSF</v>
      </c>
      <c r="E24" s="18"/>
      <c r="F24" s="18"/>
      <c r="G24" s="18"/>
      <c r="H24" s="18"/>
      <c r="I24" s="18"/>
      <c r="J24" s="18"/>
      <c r="K24" s="18"/>
      <c r="L24" s="18"/>
      <c r="M24" s="17"/>
      <c r="N24" s="18">
        <v>9.8936404759406571E-3</v>
      </c>
      <c r="O24" s="18">
        <v>-4.3179282072470127E-2</v>
      </c>
      <c r="P24" s="17">
        <v>5.1121076233183849E-2</v>
      </c>
      <c r="Q24" s="17">
        <v>4.6101694915254288E-2</v>
      </c>
      <c r="R24" s="17">
        <v>-0.10893158313444706</v>
      </c>
      <c r="S24" s="17">
        <v>4.6225614927905001E-2</v>
      </c>
      <c r="T24" s="17">
        <v>-2.3220403502093534E-2</v>
      </c>
      <c r="U24" s="17">
        <v>-3.6028823058447124E-3</v>
      </c>
      <c r="V24" s="17">
        <v>4.5095828635851598E-3</v>
      </c>
      <c r="W24" s="17">
        <v>1.3144922773579149E-3</v>
      </c>
      <c r="X24" s="17">
        <v>5.24109014675056E-3</v>
      </c>
      <c r="Y24" s="17">
        <v>1.3766730401529648E-2</v>
      </c>
      <c r="Z24" s="17">
        <v>-2.4937655860348684E-3</v>
      </c>
      <c r="AA24" s="17">
        <v>-2.0809685962920987E-2</v>
      </c>
      <c r="AB24" s="17">
        <v>0</v>
      </c>
      <c r="AC24" s="17">
        <v>3.530392770237023E-2</v>
      </c>
      <c r="AD24" s="17">
        <v>-1.1120035846457599E-2</v>
      </c>
      <c r="AE24" s="17">
        <v>7.674797117692278E-2</v>
      </c>
      <c r="AF24" s="17">
        <v>0.11804471011541506</v>
      </c>
      <c r="AG24" s="17">
        <v>-6.4414300062913155E-2</v>
      </c>
      <c r="AH24" s="17">
        <v>-0.17815648155243657</v>
      </c>
      <c r="AI24" s="17">
        <v>-0.20453443731856402</v>
      </c>
      <c r="AJ24" s="17">
        <v>-0.11919466662927891</v>
      </c>
      <c r="AK24" s="17">
        <v>-4.2930353692346435E-2</v>
      </c>
      <c r="AL24" s="17">
        <v>-4.0274749966287438E-2</v>
      </c>
      <c r="AM24" s="17">
        <v>-2.0314141152748544E-2</v>
      </c>
      <c r="AN24" s="17">
        <v>5.7611345003323322E-3</v>
      </c>
      <c r="AP24" s="43"/>
      <c r="AQ24" s="43"/>
      <c r="AR24" s="43"/>
      <c r="AS24" s="43">
        <v>1.1415913671685263E-2</v>
      </c>
      <c r="AT24" s="43">
        <v>4.2106055716898405E-3</v>
      </c>
      <c r="AU24" s="43">
        <v>-7.4492679167736942E-3</v>
      </c>
      <c r="AV24" s="43">
        <v>6.4553990610328738E-3</v>
      </c>
      <c r="AW24" s="43">
        <v>-6.7114093959732557E-3</v>
      </c>
      <c r="AX24" s="43">
        <v>3.2799199241759891E-2</v>
      </c>
      <c r="AY24" s="43">
        <v>8.1340596537647913E-2</v>
      </c>
      <c r="AZ24" s="43">
        <v>-9.8405459709355325E-2</v>
      </c>
      <c r="BA24" s="43">
        <v>-1.4791542323337126E-2</v>
      </c>
    </row>
    <row r="25" spans="1:53" ht="15.75" customHeight="1">
      <c r="A25" s="3">
        <v>4</v>
      </c>
      <c r="B25" s="8" t="str">
        <f t="shared" ref="B25:D25" si="76">+B9</f>
        <v>Caxias Shopping</v>
      </c>
      <c r="C25" s="9" t="str">
        <f t="shared" si="76"/>
        <v>RJ</v>
      </c>
      <c r="D25" s="9" t="str">
        <f t="shared" si="76"/>
        <v>Aliansce Sonae</v>
      </c>
      <c r="E25" s="18">
        <v>4.3190002980588282E-2</v>
      </c>
      <c r="F25" s="18">
        <v>7.2556692227942476E-2</v>
      </c>
      <c r="G25" s="18">
        <v>4.3063879274066075E-2</v>
      </c>
      <c r="H25" s="18">
        <v>3.0701630247795042E-2</v>
      </c>
      <c r="I25" s="18">
        <v>2.8111491799221899E-2</v>
      </c>
      <c r="J25" s="18">
        <v>9.8090011065653515E-3</v>
      </c>
      <c r="K25" s="18">
        <v>-5.51065835444986E-2</v>
      </c>
      <c r="L25" s="18">
        <v>1.7467266815152871E-2</v>
      </c>
      <c r="M25" s="17">
        <v>6.2832441217336665E-2</v>
      </c>
      <c r="N25" s="18">
        <v>1.725772361224831E-2</v>
      </c>
      <c r="O25" s="18">
        <v>3.6531910063977047E-2</v>
      </c>
      <c r="P25" s="17">
        <v>1.7591966731375308E-2</v>
      </c>
      <c r="Q25" s="17">
        <v>7.5364547884723132E-2</v>
      </c>
      <c r="R25" s="17">
        <v>3.2418697041208921E-2</v>
      </c>
      <c r="S25" s="17">
        <v>5.5234792111875652E-3</v>
      </c>
      <c r="T25" s="17">
        <v>3.8969512506261128E-2</v>
      </c>
      <c r="U25" s="17">
        <v>1.9274826813443946E-2</v>
      </c>
      <c r="V25" s="17">
        <v>2.0523527922583829E-2</v>
      </c>
      <c r="W25" s="17">
        <v>-2.4410199158263035E-2</v>
      </c>
      <c r="X25" s="17">
        <v>3.4796066522681079E-2</v>
      </c>
      <c r="Y25" s="17">
        <v>1.9151267472212963E-2</v>
      </c>
      <c r="Z25" s="17">
        <v>-2.2232393113419402E-3</v>
      </c>
      <c r="AA25" s="17">
        <v>8.928120484492208E-3</v>
      </c>
      <c r="AB25" s="17">
        <v>-7.0473857320529909E-4</v>
      </c>
      <c r="AC25" s="17">
        <v>5.6234114319886896E-2</v>
      </c>
      <c r="AD25" s="17">
        <v>7.4168590773196486E-2</v>
      </c>
      <c r="AE25" s="17">
        <v>0.16736170276640783</v>
      </c>
      <c r="AF25" s="17">
        <v>-0.40340297953755444</v>
      </c>
      <c r="AG25" s="17">
        <v>0.55078129239885942</v>
      </c>
      <c r="AH25" s="17">
        <v>-0.32862637952216733</v>
      </c>
      <c r="AI25" s="17">
        <v>-2.8102393121628655E-2</v>
      </c>
      <c r="AJ25" s="17">
        <v>0.12029264826399033</v>
      </c>
      <c r="AK25" s="17">
        <v>1.2427522343312125E-2</v>
      </c>
      <c r="AL25" s="17">
        <v>5.5045938700938768E-2</v>
      </c>
      <c r="AM25" s="17">
        <v>0.1120413945635621</v>
      </c>
      <c r="AN25" s="17">
        <v>6.6007533899662407E-2</v>
      </c>
      <c r="AO25" s="7"/>
      <c r="AP25" s="43">
        <v>5.170786451268039E-2</v>
      </c>
      <c r="AQ25" s="43">
        <v>2.2668382744525428E-2</v>
      </c>
      <c r="AR25" s="43">
        <v>1.0163594621973138E-2</v>
      </c>
      <c r="AS25" s="43">
        <v>2.297772869660264E-2</v>
      </c>
      <c r="AT25" s="43">
        <v>4.3012342890129784E-2</v>
      </c>
      <c r="AU25" s="43">
        <v>2.5975091140087336E-2</v>
      </c>
      <c r="AV25" s="43">
        <v>1.0570943789056986E-2</v>
      </c>
      <c r="AW25" s="43">
        <v>1.9808535872839483E-3</v>
      </c>
      <c r="AX25" s="43">
        <v>9.3308398066957343E-2</v>
      </c>
      <c r="AY25" s="43">
        <v>0.16469472111107175</v>
      </c>
      <c r="AZ25" s="43">
        <v>4.1713689063936465E-2</v>
      </c>
      <c r="BA25" s="43">
        <v>7.621243278423584E-2</v>
      </c>
    </row>
    <row r="26" spans="1:53" ht="15.75" customHeight="1">
      <c r="A26" s="3">
        <v>5</v>
      </c>
      <c r="B26" s="8" t="str">
        <f t="shared" ref="B26:D26" si="77">+B10</f>
        <v>Shopping Bela Vista</v>
      </c>
      <c r="C26" s="9" t="str">
        <f t="shared" si="77"/>
        <v>BA</v>
      </c>
      <c r="D26" s="9" t="str">
        <f t="shared" si="77"/>
        <v>JHSF</v>
      </c>
      <c r="E26" s="18"/>
      <c r="F26" s="18"/>
      <c r="G26" s="18"/>
      <c r="H26" s="18"/>
      <c r="I26" s="18"/>
      <c r="J26" s="18"/>
      <c r="K26" s="18"/>
      <c r="L26" s="18"/>
      <c r="M26" s="17"/>
      <c r="N26" s="18">
        <v>2.7699208533104036E-3</v>
      </c>
      <c r="O26" s="18">
        <v>3.6675424074379293E-2</v>
      </c>
      <c r="P26" s="17">
        <v>5.4723117305961466E-3</v>
      </c>
      <c r="Q26" s="17">
        <v>6.9509345794392496E-2</v>
      </c>
      <c r="R26" s="17">
        <v>8.8731144631766234E-3</v>
      </c>
      <c r="S26" s="17">
        <v>2.6672694394213381E-2</v>
      </c>
      <c r="T26" s="17">
        <v>2.1947326416600133E-2</v>
      </c>
      <c r="U26" s="17">
        <v>1.5192832099727327E-2</v>
      </c>
      <c r="V26" s="17">
        <v>3.4021406727828718E-2</v>
      </c>
      <c r="W26" s="17">
        <v>4.607283896445824E-3</v>
      </c>
      <c r="X26" s="17">
        <v>-6.4761904761905242E-3</v>
      </c>
      <c r="Y26" s="17">
        <v>2.9280948851000743E-2</v>
      </c>
      <c r="Z26" s="17">
        <v>-3.6845983787769931E-4</v>
      </c>
      <c r="AA26" s="17">
        <v>3.6581076327822704E-2</v>
      </c>
      <c r="AB26" s="17">
        <v>-3.1516743269862202E-2</v>
      </c>
      <c r="AC26" s="17">
        <v>9.0765928241743565E-2</v>
      </c>
      <c r="AD26" s="17">
        <v>1.3218179284420262E-2</v>
      </c>
      <c r="AE26" s="17">
        <v>0.10359530039070941</v>
      </c>
      <c r="AF26" s="17">
        <v>0.62796289297244068</v>
      </c>
      <c r="AG26" s="17">
        <v>-0.37647001381080591</v>
      </c>
      <c r="AH26" s="17">
        <v>-0.17328466305939116</v>
      </c>
      <c r="AI26" s="17">
        <v>0.20584257255708249</v>
      </c>
      <c r="AJ26" s="17">
        <v>-0.289168799228954</v>
      </c>
      <c r="AK26" s="17">
        <v>0.24722843064673261</v>
      </c>
      <c r="AL26" s="17">
        <v>-2.5016975233795202E-2</v>
      </c>
      <c r="AM26" s="17">
        <v>-1.2157603226108149E-2</v>
      </c>
      <c r="AN26" s="17">
        <v>1.8943290345305397E-2</v>
      </c>
      <c r="AP26" s="43"/>
      <c r="AQ26" s="43"/>
      <c r="AR26" s="43"/>
      <c r="AS26" s="43">
        <v>1.4811301071289251E-2</v>
      </c>
      <c r="AT26" s="43">
        <v>4.0177439797211667E-2</v>
      </c>
      <c r="AU26" s="43">
        <v>2.3800234100663231E-2</v>
      </c>
      <c r="AV26" s="43">
        <v>8.3999595182673303E-3</v>
      </c>
      <c r="AW26" s="43">
        <v>8.1366965012208414E-4</v>
      </c>
      <c r="AX26" s="43">
        <v>7.2127015333557254E-2</v>
      </c>
      <c r="AY26" s="43">
        <v>0.48789270638168103</v>
      </c>
      <c r="AZ26" s="43">
        <v>0.16766172302623528</v>
      </c>
      <c r="BA26" s="43">
        <v>-3.7254738087477701E-3</v>
      </c>
    </row>
    <row r="27" spans="1:53" ht="15.75" customHeight="1">
      <c r="A27" s="3">
        <v>6</v>
      </c>
      <c r="B27" s="8" t="str">
        <f t="shared" ref="B27:D27" si="78">+B11</f>
        <v>Parque Shopping Belém</v>
      </c>
      <c r="C27" s="9" t="str">
        <f t="shared" si="78"/>
        <v>PA</v>
      </c>
      <c r="D27" s="9" t="str">
        <f t="shared" si="78"/>
        <v>Aliansce Sonae</v>
      </c>
      <c r="E27" s="18"/>
      <c r="F27" s="18"/>
      <c r="G27" s="18">
        <v>1.022966525505864E-2</v>
      </c>
      <c r="H27" s="18">
        <v>1.8093080868948452E-2</v>
      </c>
      <c r="I27" s="18">
        <v>9.4514728567874906E-3</v>
      </c>
      <c r="J27" s="18">
        <v>2.531192428489637E-2</v>
      </c>
      <c r="K27" s="18">
        <v>2.268512111795129E-3</v>
      </c>
      <c r="L27" s="18">
        <v>5.916086969229295E-3</v>
      </c>
      <c r="M27" s="17">
        <v>-4.1482385818609746E-3</v>
      </c>
      <c r="N27" s="18">
        <v>-2.2172339021459653E-2</v>
      </c>
      <c r="O27" s="18">
        <v>-5.5019921617316392E-3</v>
      </c>
      <c r="P27" s="17">
        <v>-4.0300086439691851E-2</v>
      </c>
      <c r="Q27" s="17">
        <v>1.5238871491658035E-2</v>
      </c>
      <c r="R27" s="17">
        <v>8.9466955319602359E-2</v>
      </c>
      <c r="S27" s="17">
        <v>-8.2041599377604912E-2</v>
      </c>
      <c r="T27" s="17">
        <v>7.1632016738043536E-4</v>
      </c>
      <c r="U27" s="17">
        <v>-5.93646814673221E-3</v>
      </c>
      <c r="V27" s="17">
        <v>6.1935302078204302E-3</v>
      </c>
      <c r="W27" s="17">
        <v>8.0227805074132297E-3</v>
      </c>
      <c r="X27" s="17">
        <v>7.1224755879308876E-3</v>
      </c>
      <c r="Y27" s="17">
        <v>1.0619466938049937E-2</v>
      </c>
      <c r="Z27" s="17">
        <v>1.1274564745940907E-2</v>
      </c>
      <c r="AA27" s="17">
        <v>-7.4929476775564829E-4</v>
      </c>
      <c r="AB27" s="17">
        <v>1.603443416757333E-3</v>
      </c>
      <c r="AC27" s="17">
        <v>6.5390188836624841E-3</v>
      </c>
      <c r="AD27" s="17">
        <v>1.7938873549511847E-2</v>
      </c>
      <c r="AE27" s="17">
        <v>6.8356951707879032E-2</v>
      </c>
      <c r="AF27" s="17">
        <v>0.9476080691330161</v>
      </c>
      <c r="AG27" s="17">
        <v>0.43551295822830727</v>
      </c>
      <c r="AH27" s="17">
        <v>-0.39550207475138288</v>
      </c>
      <c r="AI27" s="17">
        <v>4.9457577945031583E-2</v>
      </c>
      <c r="AJ27" s="17">
        <v>0.13269494079688204</v>
      </c>
      <c r="AK27" s="17">
        <v>-6.5156417396379229E-3</v>
      </c>
      <c r="AL27" s="17">
        <v>4.2382785416891999E-2</v>
      </c>
      <c r="AM27" s="17" t="s">
        <v>85</v>
      </c>
      <c r="AN27" s="17" t="s">
        <v>85</v>
      </c>
      <c r="AP27" s="43">
        <v>1.022966525505864E-2</v>
      </c>
      <c r="AQ27" s="43">
        <v>1.7618285098325193E-2</v>
      </c>
      <c r="AR27" s="43">
        <v>1.323648434053748E-3</v>
      </c>
      <c r="AS27" s="43">
        <v>-2.3071293108559265E-2</v>
      </c>
      <c r="AT27" s="43">
        <v>1.0475680008623423E-2</v>
      </c>
      <c r="AU27" s="43">
        <v>3.1538898162419837E-4</v>
      </c>
      <c r="AV27" s="43">
        <v>8.5849582923541723E-3</v>
      </c>
      <c r="AW27" s="43">
        <v>3.8094597529431118E-3</v>
      </c>
      <c r="AX27" s="43">
        <v>2.5376838297298865E-2</v>
      </c>
      <c r="AY27" s="43">
        <v>0.38014900421630082</v>
      </c>
      <c r="AZ27" s="43">
        <v>5.8997329245706887E-2</v>
      </c>
      <c r="BA27" s="43">
        <v>4.2382785416891999E-2</v>
      </c>
    </row>
    <row r="28" spans="1:53" ht="15.75" customHeight="1">
      <c r="A28" s="3">
        <v>7</v>
      </c>
      <c r="B28" s="8" t="str">
        <f t="shared" ref="B28:D28" si="79">+B12</f>
        <v>Shopping Ponta Negra</v>
      </c>
      <c r="C28" s="9" t="str">
        <f t="shared" si="79"/>
        <v>AM</v>
      </c>
      <c r="D28" s="9" t="str">
        <f t="shared" si="79"/>
        <v>JHSF</v>
      </c>
      <c r="E28" s="18"/>
      <c r="F28" s="18"/>
      <c r="G28" s="18"/>
      <c r="H28" s="18"/>
      <c r="I28" s="18"/>
      <c r="J28" s="18"/>
      <c r="K28" s="18"/>
      <c r="L28" s="18"/>
      <c r="M28" s="17"/>
      <c r="N28" s="18">
        <v>5.883416411953335E-3</v>
      </c>
      <c r="O28" s="18">
        <v>-4.2843127034155604E-3</v>
      </c>
      <c r="P28" s="17">
        <v>9.3632958801498356E-3</v>
      </c>
      <c r="Q28" s="17">
        <v>9.2032171001413809E-3</v>
      </c>
      <c r="R28" s="17">
        <v>-3.7205793602896886E-3</v>
      </c>
      <c r="S28" s="17">
        <v>8.79120879120876E-3</v>
      </c>
      <c r="T28" s="17">
        <v>-1.3748191027496359E-2</v>
      </c>
      <c r="U28" s="17">
        <v>-9.9999999999988987E-4</v>
      </c>
      <c r="V28" s="17">
        <v>7.0821529745046519E-4</v>
      </c>
      <c r="W28" s="17">
        <v>5.7262569832402188E-2</v>
      </c>
      <c r="X28" s="17">
        <v>4.9157303370787053E-3</v>
      </c>
      <c r="Y28" s="17">
        <v>1.8934081346423604E-2</v>
      </c>
      <c r="Z28" s="17">
        <v>8.8797814207650649E-3</v>
      </c>
      <c r="AA28" s="17">
        <v>1.2607830126078357E-2</v>
      </c>
      <c r="AB28" s="17">
        <v>-1.8585131894484519E-2</v>
      </c>
      <c r="AC28" s="17">
        <v>1.453873475242573E-2</v>
      </c>
      <c r="AD28" s="17">
        <v>1.2141268608276468E-2</v>
      </c>
      <c r="AE28" s="17">
        <v>9.5999999999999974E-2</v>
      </c>
      <c r="AF28" s="17">
        <v>0.34106628936750583</v>
      </c>
      <c r="AG28" s="17">
        <v>-0.21840068956220171</v>
      </c>
      <c r="AH28" s="17">
        <v>-5.5661831991148381E-2</v>
      </c>
      <c r="AI28" s="17">
        <v>-4.9563778945910686E-2</v>
      </c>
      <c r="AJ28" s="17">
        <v>-1.3774316569662437E-2</v>
      </c>
      <c r="AK28" s="17">
        <v>-4.6304097883052897E-2</v>
      </c>
      <c r="AL28" s="17">
        <v>-6.5127496461720558E-2</v>
      </c>
      <c r="AM28" s="17">
        <v>-1.2042420972586232E-2</v>
      </c>
      <c r="AN28" s="17">
        <v>-2.501050999969201E-2</v>
      </c>
      <c r="AP28" s="43"/>
      <c r="AQ28" s="43"/>
      <c r="AR28" s="43"/>
      <c r="AS28" s="43">
        <v>3.8971052616177948E-3</v>
      </c>
      <c r="AT28" s="43">
        <v>4.8393105633870448E-3</v>
      </c>
      <c r="AU28" s="43">
        <v>-4.6256556986170594E-3</v>
      </c>
      <c r="AV28" s="43">
        <v>2.7090144792153215E-2</v>
      </c>
      <c r="AW28" s="43">
        <v>2.155636990730514E-4</v>
      </c>
      <c r="AX28" s="43">
        <v>3.6512447671974924E-2</v>
      </c>
      <c r="AY28" s="43">
        <v>0.21346542179891237</v>
      </c>
      <c r="AZ28" s="43">
        <v>-3.4768848747076975E-2</v>
      </c>
      <c r="BA28" s="43">
        <v>-3.3435989730414617E-2</v>
      </c>
    </row>
    <row r="29" spans="1:53" ht="15.75" customHeight="1">
      <c r="A29" s="3">
        <v>8</v>
      </c>
      <c r="B29" s="8" t="str">
        <f t="shared" ref="B29:D29" si="80">+B13</f>
        <v>Santana Parque Shopping</v>
      </c>
      <c r="C29" s="9" t="str">
        <f t="shared" si="80"/>
        <v>SP</v>
      </c>
      <c r="D29" s="9" t="str">
        <f t="shared" si="80"/>
        <v>Aliansce Sonae</v>
      </c>
      <c r="E29" s="18"/>
      <c r="F29" s="18"/>
      <c r="G29" s="18"/>
      <c r="H29" s="18"/>
      <c r="I29" s="18"/>
      <c r="J29" s="18"/>
      <c r="K29" s="18"/>
      <c r="L29" s="18"/>
      <c r="M29" s="17"/>
      <c r="N29" s="18"/>
      <c r="O29" s="18"/>
      <c r="P29" s="17"/>
      <c r="Q29" s="17"/>
      <c r="R29" s="17"/>
      <c r="S29" s="17"/>
      <c r="T29" s="17"/>
      <c r="U29" s="17">
        <v>8.3118037364859898E-4</v>
      </c>
      <c r="V29" s="17">
        <v>1.3112139677139645E-2</v>
      </c>
      <c r="W29" s="17">
        <v>3.4369718557099138E-2</v>
      </c>
      <c r="X29" s="17">
        <v>1.6540158234849001E-2</v>
      </c>
      <c r="Y29" s="17">
        <v>1.1727608105968734E-2</v>
      </c>
      <c r="Z29" s="17">
        <v>-3.3823495413889182E-2</v>
      </c>
      <c r="AA29" s="17">
        <v>1.9855267405286314E-2</v>
      </c>
      <c r="AB29" s="17">
        <v>1.3231526115959902E-2</v>
      </c>
      <c r="AC29" s="17">
        <v>2.0831701858404439E-2</v>
      </c>
      <c r="AD29" s="17">
        <v>7.5345056534280475E-2</v>
      </c>
      <c r="AE29" s="17">
        <v>8.9953161968020501E-2</v>
      </c>
      <c r="AF29" s="17">
        <v>-0.69090817413870198</v>
      </c>
      <c r="AG29" s="17">
        <v>0.33484230564382067</v>
      </c>
      <c r="AH29" s="17">
        <v>-0.24350348089127283</v>
      </c>
      <c r="AI29" s="17">
        <v>0.15433789844497714</v>
      </c>
      <c r="AJ29" s="17">
        <v>0.20217599218960625</v>
      </c>
      <c r="AK29" s="17">
        <v>3.3530607467654905E-2</v>
      </c>
      <c r="AL29" s="17">
        <v>0.13028396535833264</v>
      </c>
      <c r="AM29" s="17">
        <v>0.13674147025201966</v>
      </c>
      <c r="AN29" s="17">
        <v>0.12472445609982519</v>
      </c>
      <c r="AP29" s="43"/>
      <c r="AQ29" s="43"/>
      <c r="AR29" s="43"/>
      <c r="AS29" s="43"/>
      <c r="AT29" s="43"/>
      <c r="AU29" s="43">
        <v>6.8957843210338821E-3</v>
      </c>
      <c r="AV29" s="43">
        <v>2.1452348518795072E-2</v>
      </c>
      <c r="AW29" s="43">
        <v>9.3325501272822908E-4</v>
      </c>
      <c r="AX29" s="43">
        <v>5.4034119138833381E-2</v>
      </c>
      <c r="AY29" s="43">
        <v>5.568450661798896E-3</v>
      </c>
      <c r="AZ29" s="43">
        <v>0.12176523623536306</v>
      </c>
      <c r="BA29" s="43">
        <v>0.12996907726725004</v>
      </c>
    </row>
    <row r="30" spans="1:53" ht="15.75" customHeight="1">
      <c r="A30" s="3">
        <v>9</v>
      </c>
      <c r="B30" s="8" t="str">
        <f t="shared" ref="B30:D30" si="81">+B14</f>
        <v>Plaza Sul Shopping</v>
      </c>
      <c r="C30" s="9" t="str">
        <f t="shared" si="81"/>
        <v>SP</v>
      </c>
      <c r="D30" s="9" t="str">
        <f t="shared" si="81"/>
        <v>Aliansce Sonae</v>
      </c>
      <c r="E30" s="18"/>
      <c r="F30" s="18"/>
      <c r="G30" s="18"/>
      <c r="H30" s="18"/>
      <c r="I30" s="18"/>
      <c r="J30" s="18"/>
      <c r="K30" s="18"/>
      <c r="L30" s="18"/>
      <c r="M30" s="17"/>
      <c r="N30" s="18"/>
      <c r="O30" s="18"/>
      <c r="P30" s="17"/>
      <c r="Q30" s="17"/>
      <c r="R30" s="17"/>
      <c r="S30" s="17"/>
      <c r="T30" s="17"/>
      <c r="U30" s="17"/>
      <c r="V30" s="17"/>
      <c r="W30" s="17"/>
      <c r="X30" s="17">
        <v>4.3640138666930506E-3</v>
      </c>
      <c r="Y30" s="17">
        <v>-5.7289575209868993E-2</v>
      </c>
      <c r="Z30" s="17">
        <v>2.3486510027279972E-2</v>
      </c>
      <c r="AA30" s="17">
        <v>6.0814962429351027E-2</v>
      </c>
      <c r="AB30" s="17">
        <v>6.6757145564643627E-2</v>
      </c>
      <c r="AC30" s="17">
        <v>3.3814049164313076E-2</v>
      </c>
      <c r="AD30" s="17">
        <v>-6.490543331388654E-3</v>
      </c>
      <c r="AE30" s="17">
        <v>2.0850672458545993E-2</v>
      </c>
      <c r="AF30" s="17">
        <v>0.12276063918285685</v>
      </c>
      <c r="AG30" s="17">
        <v>0.3352680494499426</v>
      </c>
      <c r="AH30" s="17">
        <v>-1.1367414073637612</v>
      </c>
      <c r="AI30" s="17">
        <v>0.15677234523082684</v>
      </c>
      <c r="AJ30" s="17">
        <v>0.3107469752906179</v>
      </c>
      <c r="AK30" s="17">
        <v>0.15910829198140608</v>
      </c>
      <c r="AL30" s="17">
        <v>-1.1220030203200615E-3</v>
      </c>
      <c r="AM30" s="17">
        <v>0.13584970274461983</v>
      </c>
      <c r="AN30" s="17">
        <v>9.1657353304022804E-2</v>
      </c>
      <c r="AP30" s="43"/>
      <c r="AQ30" s="43"/>
      <c r="AR30" s="43"/>
      <c r="AS30" s="43"/>
      <c r="AT30" s="43"/>
      <c r="AU30" s="43"/>
      <c r="AV30" s="43">
        <v>-2.568076422667942E-2</v>
      </c>
      <c r="AW30" s="43">
        <v>5.1512962063268719E-2</v>
      </c>
      <c r="AX30" s="43">
        <v>1.8510946450152055E-2</v>
      </c>
      <c r="AY30" s="43">
        <v>-0.23488127913811807</v>
      </c>
      <c r="AZ30" s="43">
        <v>0.2357209915691838</v>
      </c>
      <c r="BA30" s="43">
        <v>7.9405755971472147E-2</v>
      </c>
    </row>
    <row r="31" spans="1:53" ht="15.75" customHeight="1">
      <c r="A31" s="3">
        <v>10</v>
      </c>
      <c r="B31" s="8" t="str">
        <f t="shared" ref="B31:D31" si="82">+B15</f>
        <v>Natal Shopping</v>
      </c>
      <c r="C31" s="9" t="str">
        <f t="shared" si="82"/>
        <v>RN</v>
      </c>
      <c r="D31" s="9" t="str">
        <f t="shared" si="82"/>
        <v>Ancar Ivanhoé</v>
      </c>
      <c r="E31" s="18"/>
      <c r="F31" s="18"/>
      <c r="G31" s="18"/>
      <c r="H31" s="18"/>
      <c r="I31" s="18"/>
      <c r="J31" s="18"/>
      <c r="K31" s="18"/>
      <c r="L31" s="18"/>
      <c r="M31" s="17"/>
      <c r="N31" s="18"/>
      <c r="O31" s="18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>
        <v>3.8276246220200316E-2</v>
      </c>
      <c r="AA31" s="17">
        <v>-2.9218913814722081E-2</v>
      </c>
      <c r="AB31" s="17">
        <v>2.1155908561287573E-2</v>
      </c>
      <c r="AC31" s="17">
        <v>9.682764602197802E-2</v>
      </c>
      <c r="AD31" s="17">
        <v>-7.4143540142252995E-3</v>
      </c>
      <c r="AE31" s="17">
        <v>0.11214283838473071</v>
      </c>
      <c r="AF31" s="17">
        <v>0.41394103579241737</v>
      </c>
      <c r="AG31" s="17">
        <v>0.7381355792298866</v>
      </c>
      <c r="AH31" s="17">
        <v>0.87978113923760826</v>
      </c>
      <c r="AI31" s="17">
        <v>0.48259751342744095</v>
      </c>
      <c r="AJ31" s="17">
        <v>0.55781687418911385</v>
      </c>
      <c r="AK31" s="17">
        <v>0.22889304314817749</v>
      </c>
      <c r="AL31" s="17">
        <v>0.27248950634314328</v>
      </c>
      <c r="AM31" s="17">
        <v>4.619531887765449E-2</v>
      </c>
      <c r="AN31" s="17">
        <v>8.6796313276674142E-2</v>
      </c>
      <c r="AP31" s="43"/>
      <c r="AQ31" s="43"/>
      <c r="AR31" s="43"/>
      <c r="AS31" s="43"/>
      <c r="AT31" s="43"/>
      <c r="AU31" s="43"/>
      <c r="AV31" s="43">
        <v>-2.568076422667942E-2</v>
      </c>
      <c r="AW31" s="43">
        <v>1.0702886840977532E-2</v>
      </c>
      <c r="AX31" s="43">
        <v>5.7262166607253917E-2</v>
      </c>
      <c r="AY31" s="43">
        <v>0.72836894321209911</v>
      </c>
      <c r="AZ31" s="43">
        <v>0.41764325048375139</v>
      </c>
      <c r="BA31" s="43">
        <v>0.12497323688135442</v>
      </c>
    </row>
    <row r="32" spans="1:53" ht="15.75" customHeight="1">
      <c r="A32" s="3">
        <v>11</v>
      </c>
      <c r="B32" s="8" t="str">
        <f t="shared" ref="B32:D33" si="83">+B16</f>
        <v>Shopping Downtown</v>
      </c>
      <c r="C32" s="9" t="str">
        <f t="shared" si="83"/>
        <v>RJ</v>
      </c>
      <c r="D32" s="9" t="str">
        <f t="shared" si="83"/>
        <v>Ancar Ivanhoé</v>
      </c>
      <c r="E32" s="18"/>
      <c r="F32" s="18"/>
      <c r="G32" s="18"/>
      <c r="H32" s="18"/>
      <c r="I32" s="18"/>
      <c r="J32" s="18"/>
      <c r="K32" s="18"/>
      <c r="L32" s="18"/>
      <c r="M32" s="17"/>
      <c r="N32" s="18"/>
      <c r="O32" s="18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>
        <v>4.8179963266360204E-2</v>
      </c>
      <c r="AA32" s="17">
        <v>-4.8813670016456312E-2</v>
      </c>
      <c r="AB32" s="17">
        <v>-3.8443585637750299E-2</v>
      </c>
      <c r="AC32" s="17">
        <v>9.3579260117639618E-2</v>
      </c>
      <c r="AD32" s="17">
        <v>1.2464670082604434E-2</v>
      </c>
      <c r="AE32" s="17">
        <v>7.826250869579765E-2</v>
      </c>
      <c r="AF32" s="17">
        <v>0</v>
      </c>
      <c r="AG32" s="17">
        <v>0.71893449036366841</v>
      </c>
      <c r="AH32" s="17">
        <v>0.61741155668934122</v>
      </c>
      <c r="AI32" s="17">
        <v>0.13573365791222824</v>
      </c>
      <c r="AJ32" s="17">
        <v>0.1581994551255419</v>
      </c>
      <c r="AK32" s="17">
        <v>-4.2091426867144399E-2</v>
      </c>
      <c r="AL32" s="17">
        <v>0.32819441779147851</v>
      </c>
      <c r="AM32" s="17">
        <v>9.380019004639617E-2</v>
      </c>
      <c r="AN32" s="17">
        <v>2.4924388085811211E-2</v>
      </c>
      <c r="AP32" s="43"/>
      <c r="AQ32" s="43"/>
      <c r="AR32" s="43"/>
      <c r="AS32" s="43"/>
      <c r="AT32" s="43"/>
      <c r="AU32" s="43"/>
      <c r="AV32" s="43">
        <v>-2.568076422667942E-2</v>
      </c>
      <c r="AW32" s="43">
        <v>-1.7312936501188148E-2</v>
      </c>
      <c r="AX32" s="43">
        <v>5.3181988200399433E-2</v>
      </c>
      <c r="AY32" s="43">
        <v>0.59517096291978322</v>
      </c>
      <c r="AZ32" s="43">
        <v>8.4490026383987393E-2</v>
      </c>
      <c r="BA32" s="43">
        <v>0.16108753952183308</v>
      </c>
    </row>
    <row r="33" spans="1:53" ht="15.75" customHeight="1">
      <c r="A33" s="3">
        <v>12</v>
      </c>
      <c r="B33" s="8" t="str">
        <f t="shared" si="83"/>
        <v>Internacional Shopping</v>
      </c>
      <c r="C33" s="9" t="str">
        <f t="shared" si="83"/>
        <v>SP</v>
      </c>
      <c r="D33" s="9" t="str">
        <f t="shared" si="83"/>
        <v>Gazit Brasil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>
        <v>2.5856616513700081E-2</v>
      </c>
      <c r="AD33" s="67">
        <v>1.7048109571324743E-2</v>
      </c>
      <c r="AE33" s="67">
        <v>0.11801906066445444</v>
      </c>
      <c r="AF33" s="67">
        <v>0.34758257143478632</v>
      </c>
      <c r="AG33" s="67">
        <v>0.21823915460160426</v>
      </c>
      <c r="AH33" s="67">
        <v>9.8182070262842647E-2</v>
      </c>
      <c r="AI33" s="67">
        <v>0.2034605906820276</v>
      </c>
      <c r="AJ33" s="67">
        <v>0.108493098372339</v>
      </c>
      <c r="AK33" s="67">
        <v>0.23803155359483641</v>
      </c>
      <c r="AL33" s="67">
        <v>0.1911522219881453</v>
      </c>
      <c r="AM33" s="67">
        <v>3.589375580531029E-2</v>
      </c>
      <c r="AN33" s="67">
        <v>1.0699999999999932E-2</v>
      </c>
      <c r="AP33" s="75"/>
      <c r="AQ33" s="75"/>
      <c r="AR33" s="75"/>
      <c r="AS33" s="75"/>
      <c r="AT33" s="75"/>
      <c r="AU33" s="75"/>
      <c r="AV33" s="75"/>
      <c r="AW33" s="75"/>
      <c r="AX33" s="75">
        <v>5.567081339447344E-2</v>
      </c>
      <c r="AY33" s="75">
        <v>0.15131846938511095</v>
      </c>
      <c r="AZ33" s="75">
        <v>0.18468035243592618</v>
      </c>
      <c r="BA33" s="75">
        <v>6.6452315520341476E-2</v>
      </c>
    </row>
    <row r="34" spans="1:53" ht="17.25" customHeight="1">
      <c r="B34" s="21" t="s">
        <v>69</v>
      </c>
      <c r="C34" s="29"/>
      <c r="D34" s="22"/>
      <c r="E34" s="34">
        <v>4.3190002980588282E-2</v>
      </c>
      <c r="F34" s="34">
        <v>7.2556692227942365E-2</v>
      </c>
      <c r="G34" s="34">
        <v>2.5803685839752344E-2</v>
      </c>
      <c r="H34" s="34">
        <v>1.9041445506128296E-2</v>
      </c>
      <c r="I34" s="34">
        <v>2.0316716045498229E-2</v>
      </c>
      <c r="J34" s="34">
        <v>1.928208006581722E-2</v>
      </c>
      <c r="K34" s="34">
        <v>-1.6017757953884271E-2</v>
      </c>
      <c r="L34" s="36">
        <v>1.151992679479108E-2</v>
      </c>
      <c r="M34" s="36">
        <v>3.4310428422406392E-2</v>
      </c>
      <c r="N34" s="34">
        <v>-1.6870907679416014E-3</v>
      </c>
      <c r="O34" s="36">
        <v>5.2169354210019891E-3</v>
      </c>
      <c r="P34" s="36">
        <v>1.000565775433826E-2</v>
      </c>
      <c r="Q34" s="36">
        <v>4.2724067109988106E-2</v>
      </c>
      <c r="R34" s="36">
        <v>-1.3663352530008055E-2</v>
      </c>
      <c r="S34" s="36">
        <v>7.6163733132451616E-3</v>
      </c>
      <c r="T34" s="55">
        <v>2.5544266270771665E-4</v>
      </c>
      <c r="U34" s="55">
        <v>-1.5755613875030328E-3</v>
      </c>
      <c r="V34" s="55">
        <v>1.4861972640881849E-2</v>
      </c>
      <c r="W34" s="55">
        <v>6.7612097430957974E-4</v>
      </c>
      <c r="X34" s="55">
        <v>5.8734070867649812E-3</v>
      </c>
      <c r="Y34" s="55">
        <v>1.1832231820056327E-2</v>
      </c>
      <c r="Z34" s="55">
        <v>9.0029727693585748E-3</v>
      </c>
      <c r="AA34" s="55">
        <v>-1.3030539385727735E-3</v>
      </c>
      <c r="AB34" s="55">
        <v>-1.7846781112418331E-3</v>
      </c>
      <c r="AC34" s="55">
        <v>6.8085563722836029E-2</v>
      </c>
      <c r="AD34" s="55">
        <v>1.8044699290461486E-2</v>
      </c>
      <c r="AE34" s="55">
        <v>0.10025025733407333</v>
      </c>
      <c r="AF34" s="55">
        <v>0.20804259792230007</v>
      </c>
      <c r="AG34" s="55">
        <v>0.59335326955095291</v>
      </c>
      <c r="AH34" s="55">
        <v>0.47459759422147951</v>
      </c>
      <c r="AI34" s="55">
        <v>0.1623269936231897</v>
      </c>
      <c r="AJ34" s="55">
        <v>0.14456868678999746</v>
      </c>
      <c r="AK34" s="55">
        <v>8.1940085493940829E-2</v>
      </c>
      <c r="AL34" s="55">
        <v>0.11417639747637121</v>
      </c>
      <c r="AM34" s="55">
        <v>3.1104849291266334E-2</v>
      </c>
      <c r="AN34" s="55">
        <v>3.8666535352600673E-2</v>
      </c>
      <c r="AO34" s="37"/>
      <c r="AP34" s="36">
        <v>4.1639555211725354E-2</v>
      </c>
      <c r="AQ34" s="36">
        <v>1.9558085705727812E-2</v>
      </c>
      <c r="AR34" s="36">
        <v>1.0144780022586231E-2</v>
      </c>
      <c r="AS34" s="36">
        <v>4.9011740050828312E-3</v>
      </c>
      <c r="AT34" s="36">
        <v>1.7076959093804911E-2</v>
      </c>
      <c r="AU34" s="36">
        <v>4.7034335404309013E-3</v>
      </c>
      <c r="AV34" s="36">
        <v>5.9667304562521783E-3</v>
      </c>
      <c r="AW34" s="36">
        <v>1.5623620662920112E-3</v>
      </c>
      <c r="AX34" s="36">
        <v>4.5589006190619785E-2</v>
      </c>
      <c r="AY34" s="36">
        <v>0.45068754760111152</v>
      </c>
      <c r="AZ34" s="36">
        <v>0.12520273980535024</v>
      </c>
      <c r="BA34" s="36">
        <v>5.8711285350864895E-2</v>
      </c>
    </row>
    <row r="35" spans="1:53" ht="28.5" customHeight="1">
      <c r="E35" s="16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</row>
    <row r="36" spans="1:53" s="7" customFormat="1" ht="17.25" customHeight="1">
      <c r="A36" s="6"/>
      <c r="B36" s="121" t="s">
        <v>55</v>
      </c>
      <c r="C36" s="116" t="s">
        <v>35</v>
      </c>
      <c r="D36" s="120" t="s">
        <v>51</v>
      </c>
      <c r="E36" s="30">
        <v>43131</v>
      </c>
      <c r="F36" s="30">
        <f>EOMONTH(E36,1)</f>
        <v>43159</v>
      </c>
      <c r="G36" s="30">
        <f t="shared" ref="G36:M36" si="84">EOMONTH(F36,1)</f>
        <v>43190</v>
      </c>
      <c r="H36" s="30">
        <f t="shared" si="84"/>
        <v>43220</v>
      </c>
      <c r="I36" s="30">
        <f t="shared" si="84"/>
        <v>43251</v>
      </c>
      <c r="J36" s="30">
        <f t="shared" si="84"/>
        <v>43281</v>
      </c>
      <c r="K36" s="30">
        <f t="shared" si="84"/>
        <v>43312</v>
      </c>
      <c r="L36" s="30">
        <f t="shared" si="84"/>
        <v>43343</v>
      </c>
      <c r="M36" s="30">
        <f t="shared" si="84"/>
        <v>43373</v>
      </c>
      <c r="N36" s="30">
        <f t="shared" ref="N36" si="85">EOMONTH(M36,1)</f>
        <v>43404</v>
      </c>
      <c r="O36" s="30">
        <f t="shared" ref="O36" si="86">EOMONTH(N36,1)</f>
        <v>43434</v>
      </c>
      <c r="P36" s="30">
        <f t="shared" ref="P36" si="87">EOMONTH(O36,1)</f>
        <v>43465</v>
      </c>
      <c r="Q36" s="51">
        <f>+Q20</f>
        <v>43496</v>
      </c>
      <c r="R36" s="51">
        <f t="shared" ref="R36:S36" si="88">+R20</f>
        <v>43524</v>
      </c>
      <c r="S36" s="51">
        <f t="shared" si="88"/>
        <v>43555</v>
      </c>
      <c r="T36" s="52">
        <f t="shared" ref="T36:Y36" si="89">+T20</f>
        <v>43585</v>
      </c>
      <c r="U36" s="52">
        <f t="shared" si="89"/>
        <v>43616</v>
      </c>
      <c r="V36" s="52">
        <f t="shared" si="89"/>
        <v>43646</v>
      </c>
      <c r="W36" s="53">
        <f t="shared" si="89"/>
        <v>43677</v>
      </c>
      <c r="X36" s="53">
        <f t="shared" si="89"/>
        <v>43708</v>
      </c>
      <c r="Y36" s="53">
        <f t="shared" si="89"/>
        <v>43738</v>
      </c>
      <c r="Z36" s="59">
        <f t="shared" ref="Z36:AB36" si="90">+Z20</f>
        <v>43769</v>
      </c>
      <c r="AA36" s="59">
        <f t="shared" si="90"/>
        <v>43799</v>
      </c>
      <c r="AB36" s="59">
        <f t="shared" si="90"/>
        <v>43830</v>
      </c>
      <c r="AC36" s="61">
        <f t="shared" ref="AC36:AE36" si="91">+AC20</f>
        <v>43861</v>
      </c>
      <c r="AD36" s="61">
        <f t="shared" si="91"/>
        <v>43890</v>
      </c>
      <c r="AE36" s="61">
        <f t="shared" si="91"/>
        <v>43921</v>
      </c>
      <c r="AF36" s="62">
        <f t="shared" ref="AF36:AH36" si="92">+AF20</f>
        <v>43951</v>
      </c>
      <c r="AG36" s="62">
        <f t="shared" si="92"/>
        <v>43982</v>
      </c>
      <c r="AH36" s="62">
        <f t="shared" si="92"/>
        <v>44012</v>
      </c>
      <c r="AI36" s="76">
        <f t="shared" ref="AI36:AK36" si="93">+AI20</f>
        <v>44043</v>
      </c>
      <c r="AJ36" s="76">
        <f t="shared" si="93"/>
        <v>44074</v>
      </c>
      <c r="AK36" s="76">
        <f t="shared" si="93"/>
        <v>44104</v>
      </c>
      <c r="AL36" s="102">
        <f t="shared" ref="AL36:AN36" si="94">+AL20</f>
        <v>44135</v>
      </c>
      <c r="AM36" s="102">
        <f t="shared" si="94"/>
        <v>44165</v>
      </c>
      <c r="AN36" s="102">
        <f t="shared" si="94"/>
        <v>44196</v>
      </c>
      <c r="AO36" s="4"/>
      <c r="AP36" s="112" t="s">
        <v>7</v>
      </c>
      <c r="AQ36" s="112" t="s">
        <v>10</v>
      </c>
      <c r="AR36" s="112" t="s">
        <v>36</v>
      </c>
      <c r="AS36" s="112" t="s">
        <v>66</v>
      </c>
      <c r="AT36" s="112" t="str">
        <f t="shared" ref="AT36:AY36" si="95">+AT20</f>
        <v>1T19</v>
      </c>
      <c r="AU36" s="112" t="str">
        <f t="shared" si="95"/>
        <v>2T19</v>
      </c>
      <c r="AV36" s="112" t="str">
        <f t="shared" si="95"/>
        <v>3T19</v>
      </c>
      <c r="AW36" s="112" t="str">
        <f t="shared" si="95"/>
        <v>4T19</v>
      </c>
      <c r="AX36" s="112" t="str">
        <f t="shared" si="95"/>
        <v>1T20</v>
      </c>
      <c r="AY36" s="112" t="str">
        <f t="shared" si="95"/>
        <v>2T20</v>
      </c>
      <c r="AZ36" s="112" t="str">
        <f t="shared" ref="AZ36:BA36" si="96">+AZ20</f>
        <v>3T20</v>
      </c>
      <c r="BA36" s="112" t="str">
        <f t="shared" si="96"/>
        <v>4T20</v>
      </c>
    </row>
    <row r="37" spans="1:53" s="7" customFormat="1" ht="17.25" customHeight="1">
      <c r="A37" s="6"/>
      <c r="B37" s="121"/>
      <c r="C37" s="116"/>
      <c r="D37" s="120"/>
      <c r="E37" s="30" t="s">
        <v>7</v>
      </c>
      <c r="F37" s="30" t="s">
        <v>7</v>
      </c>
      <c r="G37" s="30" t="s">
        <v>7</v>
      </c>
      <c r="H37" s="30" t="s">
        <v>10</v>
      </c>
      <c r="I37" s="30" t="s">
        <v>10</v>
      </c>
      <c r="J37" s="30" t="s">
        <v>10</v>
      </c>
      <c r="K37" s="30" t="s">
        <v>36</v>
      </c>
      <c r="L37" s="30" t="s">
        <v>36</v>
      </c>
      <c r="M37" s="30" t="s">
        <v>36</v>
      </c>
      <c r="N37" s="30" t="s">
        <v>66</v>
      </c>
      <c r="O37" s="30" t="s">
        <v>66</v>
      </c>
      <c r="P37" s="30" t="s">
        <v>66</v>
      </c>
      <c r="Q37" s="51" t="str">
        <f t="shared" ref="Q37:S37" si="97">+Q21</f>
        <v>1T19</v>
      </c>
      <c r="R37" s="51" t="str">
        <f t="shared" si="97"/>
        <v>1T19</v>
      </c>
      <c r="S37" s="51" t="str">
        <f t="shared" si="97"/>
        <v>1T19</v>
      </c>
      <c r="T37" s="52" t="str">
        <f t="shared" ref="T37:Y37" si="98">+T21</f>
        <v>2T19</v>
      </c>
      <c r="U37" s="52" t="str">
        <f t="shared" si="98"/>
        <v>2T19</v>
      </c>
      <c r="V37" s="52" t="str">
        <f t="shared" si="98"/>
        <v>2T19</v>
      </c>
      <c r="W37" s="53" t="str">
        <f t="shared" si="98"/>
        <v>3T19</v>
      </c>
      <c r="X37" s="53" t="str">
        <f t="shared" si="98"/>
        <v>3T19</v>
      </c>
      <c r="Y37" s="53" t="str">
        <f t="shared" si="98"/>
        <v>3T19</v>
      </c>
      <c r="Z37" s="59" t="str">
        <f t="shared" ref="Z37:AB37" si="99">+Z21</f>
        <v>4T19</v>
      </c>
      <c r="AA37" s="59" t="str">
        <f t="shared" si="99"/>
        <v>4T19</v>
      </c>
      <c r="AB37" s="59" t="str">
        <f t="shared" si="99"/>
        <v>4T19</v>
      </c>
      <c r="AC37" s="61" t="str">
        <f t="shared" ref="AC37:AE37" si="100">+AC21</f>
        <v>1T20</v>
      </c>
      <c r="AD37" s="61" t="str">
        <f t="shared" si="100"/>
        <v>1T20</v>
      </c>
      <c r="AE37" s="61" t="str">
        <f t="shared" si="100"/>
        <v>1T20</v>
      </c>
      <c r="AF37" s="62" t="str">
        <f t="shared" ref="AF37:AH37" si="101">+AF21</f>
        <v>2T20</v>
      </c>
      <c r="AG37" s="62" t="str">
        <f t="shared" si="101"/>
        <v>2T20</v>
      </c>
      <c r="AH37" s="62" t="str">
        <f t="shared" si="101"/>
        <v>2T20</v>
      </c>
      <c r="AI37" s="76" t="str">
        <f t="shared" ref="AI37:AK37" si="102">+AI21</f>
        <v>3T20</v>
      </c>
      <c r="AJ37" s="76" t="str">
        <f t="shared" si="102"/>
        <v>3T20</v>
      </c>
      <c r="AK37" s="76" t="str">
        <f t="shared" si="102"/>
        <v>3T20</v>
      </c>
      <c r="AL37" s="102" t="str">
        <f t="shared" ref="AL37:AN37" si="103">+AL21</f>
        <v>4T20</v>
      </c>
      <c r="AM37" s="102" t="str">
        <f t="shared" si="103"/>
        <v>4T20</v>
      </c>
      <c r="AN37" s="102" t="str">
        <f t="shared" si="103"/>
        <v>4T20</v>
      </c>
      <c r="AO37" s="4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</row>
    <row r="38" spans="1:53" ht="15.75" customHeight="1">
      <c r="A38" s="3">
        <v>1</v>
      </c>
      <c r="B38" s="8" t="str">
        <f>+B22</f>
        <v>Shopping Cidade Jardim</v>
      </c>
      <c r="C38" s="9" t="str">
        <f t="shared" ref="C38:D38" si="104">+C22</f>
        <v>SP</v>
      </c>
      <c r="D38" s="9" t="str">
        <f t="shared" si="104"/>
        <v>JHSF</v>
      </c>
      <c r="E38" s="17"/>
      <c r="F38" s="17"/>
      <c r="G38" s="17"/>
      <c r="H38" s="17"/>
      <c r="I38" s="17"/>
      <c r="J38" s="17"/>
      <c r="K38" s="17"/>
      <c r="L38" s="17"/>
      <c r="M38" s="17"/>
      <c r="N38" s="17">
        <v>0.10623775301030047</v>
      </c>
      <c r="O38" s="17">
        <v>0.10889909507254081</v>
      </c>
      <c r="P38" s="17">
        <v>0.11394130666303703</v>
      </c>
      <c r="Q38" s="17">
        <v>4.0291394833081418E-2</v>
      </c>
      <c r="R38" s="17">
        <v>0.17049212093263066</v>
      </c>
      <c r="S38" s="17">
        <v>1.5293236515629971E-2</v>
      </c>
      <c r="T38" s="17">
        <v>7.6366774517660829E-2</v>
      </c>
      <c r="U38" s="17">
        <v>9.2143709596807843E-2</v>
      </c>
      <c r="V38" s="17">
        <v>0.1345216723143503</v>
      </c>
      <c r="W38" s="17">
        <v>8.5557181374009472E-2</v>
      </c>
      <c r="X38" s="17">
        <v>4.5303482728151101E-2</v>
      </c>
      <c r="Y38" s="17">
        <v>8.3641558982607833E-3</v>
      </c>
      <c r="Z38" s="17">
        <v>8.6563263490074371E-2</v>
      </c>
      <c r="AA38" s="17">
        <v>0.13157671972524487</v>
      </c>
      <c r="AB38" s="17">
        <v>0.11230489207458216</v>
      </c>
      <c r="AC38" s="17">
        <v>0.1304941491157332</v>
      </c>
      <c r="AD38" s="17">
        <v>8.4182015388757803E-2</v>
      </c>
      <c r="AE38" s="17">
        <v>-0.36731366520479725</v>
      </c>
      <c r="AF38" s="17">
        <v>-0.91540911714701922</v>
      </c>
      <c r="AG38" s="17">
        <v>-0.83975989791642069</v>
      </c>
      <c r="AH38" s="17">
        <v>-0.62510387624818842</v>
      </c>
      <c r="AI38" s="17">
        <v>-0.17208622141746877</v>
      </c>
      <c r="AJ38" s="17">
        <v>-9.8849716051586989E-2</v>
      </c>
      <c r="AK38" s="17">
        <v>0.1705034823261864</v>
      </c>
      <c r="AL38" s="17">
        <v>0.31702717554924775</v>
      </c>
      <c r="AM38" s="17">
        <v>0.30002639064471848</v>
      </c>
      <c r="AN38" s="17">
        <v>0.2337077663313325</v>
      </c>
      <c r="AP38" s="41"/>
      <c r="AQ38" s="41"/>
      <c r="AR38" s="41"/>
      <c r="AS38" s="41">
        <v>0.11036492994497538</v>
      </c>
      <c r="AT38" s="41">
        <v>6.9855015600414072E-2</v>
      </c>
      <c r="AU38" s="41">
        <v>0.1014672925119422</v>
      </c>
      <c r="AV38" s="41">
        <v>4.4507882784713182E-2</v>
      </c>
      <c r="AW38" s="41">
        <v>0.11132280933174243</v>
      </c>
      <c r="AX38" s="41">
        <v>-6.9059684970181445E-2</v>
      </c>
      <c r="AY38" s="41">
        <v>-0.78756987361270925</v>
      </c>
      <c r="AZ38" s="41">
        <v>-3.2361223586114374E-2</v>
      </c>
      <c r="BA38" s="41">
        <v>0.27535712806125456</v>
      </c>
    </row>
    <row r="39" spans="1:53" ht="15.75" customHeight="1">
      <c r="A39" s="3">
        <v>2</v>
      </c>
      <c r="B39" s="8" t="str">
        <f t="shared" ref="B39:D39" si="105">+B23</f>
        <v>Shopping Cidade São Paulo</v>
      </c>
      <c r="C39" s="9" t="str">
        <f t="shared" si="105"/>
        <v>SP</v>
      </c>
      <c r="D39" s="9" t="str">
        <f t="shared" si="105"/>
        <v>CCP</v>
      </c>
      <c r="E39" s="18"/>
      <c r="F39" s="18"/>
      <c r="G39" s="18">
        <v>5.9879037956119374E-2</v>
      </c>
      <c r="H39" s="18">
        <v>2.3527539769833794E-2</v>
      </c>
      <c r="I39" s="18">
        <v>3.9445385634982344E-2</v>
      </c>
      <c r="J39" s="18">
        <v>-1.1821735720597304E-2</v>
      </c>
      <c r="K39" s="18">
        <v>1.2582100335778446E-3</v>
      </c>
      <c r="L39" s="18">
        <v>7.7153603798481685E-2</v>
      </c>
      <c r="M39" s="17">
        <v>4.666054401279851E-2</v>
      </c>
      <c r="N39" s="18">
        <v>-1.9085054484095476E-2</v>
      </c>
      <c r="O39" s="18">
        <v>7.5015779482551004E-2</v>
      </c>
      <c r="P39" s="17">
        <v>1.2867582660873733E-2</v>
      </c>
      <c r="Q39" s="17">
        <v>2.8030586672819657E-2</v>
      </c>
      <c r="R39" s="17">
        <v>8.2636260691312691E-2</v>
      </c>
      <c r="S39" s="17">
        <v>-2.9833995787119538E-2</v>
      </c>
      <c r="T39" s="17">
        <v>0.10712334270500179</v>
      </c>
      <c r="U39" s="17">
        <v>5.8864523630561161E-2</v>
      </c>
      <c r="V39" s="17">
        <v>8.3250058462965848E-2</v>
      </c>
      <c r="W39" s="17">
        <v>6.6761928355360434E-2</v>
      </c>
      <c r="X39" s="17">
        <v>-1.3015939538547183E-2</v>
      </c>
      <c r="Y39" s="17">
        <v>-4.5176585108808176E-3</v>
      </c>
      <c r="Z39" s="17">
        <v>0.11542875054524071</v>
      </c>
      <c r="AA39" s="17">
        <v>4.0302107082729854E-2</v>
      </c>
      <c r="AB39" s="17">
        <v>-6.455081450640332E-4</v>
      </c>
      <c r="AC39" s="17">
        <v>5.9759133330445025E-2</v>
      </c>
      <c r="AD39" s="17">
        <v>4.5956694503632711E-3</v>
      </c>
      <c r="AE39" s="17">
        <v>-0.47236802959109847</v>
      </c>
      <c r="AF39" s="17">
        <v>-0.86971280613533208</v>
      </c>
      <c r="AG39" s="17">
        <v>-0.88369054310615092</v>
      </c>
      <c r="AH39" s="17">
        <v>-0.82917585664347448</v>
      </c>
      <c r="AI39" s="17">
        <v>-0.70425305623044487</v>
      </c>
      <c r="AJ39" s="17">
        <v>-0.61401623470171807</v>
      </c>
      <c r="AK39" s="17">
        <v>-0.51741559977078722</v>
      </c>
      <c r="AL39" s="17">
        <v>-0.45946384521439831</v>
      </c>
      <c r="AM39" s="17">
        <v>-0.41096348266454663</v>
      </c>
      <c r="AN39" s="17">
        <v>-0.41795548189663134</v>
      </c>
      <c r="AP39" s="43">
        <v>3.5633231443089164E-2</v>
      </c>
      <c r="AQ39" s="43">
        <v>1.6944600187884795E-2</v>
      </c>
      <c r="AR39" s="43">
        <v>4.0764761790417436E-2</v>
      </c>
      <c r="AS39" s="43">
        <v>2.2770791479320929E-2</v>
      </c>
      <c r="AT39" s="43">
        <v>2.2481774066594129E-2</v>
      </c>
      <c r="AU39" s="43">
        <v>8.2337950267197479E-2</v>
      </c>
      <c r="AV39" s="43">
        <v>1.6500754844619658E-2</v>
      </c>
      <c r="AW39" s="43">
        <v>4.3743054810606363E-2</v>
      </c>
      <c r="AX39" s="43">
        <v>-0.1431084142721093</v>
      </c>
      <c r="AY39" s="43">
        <v>-0.852061946473198</v>
      </c>
      <c r="AZ39" s="43">
        <v>-0.61403744044820918</v>
      </c>
      <c r="BA39" s="43">
        <v>-0.42759233077791103</v>
      </c>
    </row>
    <row r="40" spans="1:53" ht="15.75" customHeight="1">
      <c r="A40" s="3">
        <v>3</v>
      </c>
      <c r="B40" s="8" t="str">
        <f t="shared" ref="B40:D40" si="106">+B24</f>
        <v>Catarina Fashion Outlet</v>
      </c>
      <c r="C40" s="9" t="str">
        <f t="shared" si="106"/>
        <v>SP</v>
      </c>
      <c r="D40" s="9" t="str">
        <f t="shared" si="106"/>
        <v>JHSF</v>
      </c>
      <c r="E40" s="18"/>
      <c r="F40" s="18"/>
      <c r="G40" s="18"/>
      <c r="H40" s="18"/>
      <c r="I40" s="18"/>
      <c r="J40" s="18"/>
      <c r="K40" s="18"/>
      <c r="L40" s="18"/>
      <c r="M40" s="17"/>
      <c r="N40" s="18">
        <v>-4.3390022478723367E-2</v>
      </c>
      <c r="O40" s="18">
        <v>5.1985422966405626E-2</v>
      </c>
      <c r="P40" s="17">
        <v>3.5669704193118656E-2</v>
      </c>
      <c r="Q40" s="17">
        <v>-1.6996360053172066E-2</v>
      </c>
      <c r="R40" s="17">
        <v>8.395859748889789E-3</v>
      </c>
      <c r="S40" s="17">
        <v>0.21623072081307693</v>
      </c>
      <c r="T40" s="17">
        <v>-7.2006032127055031E-2</v>
      </c>
      <c r="U40" s="17">
        <v>0.2694353383187098</v>
      </c>
      <c r="V40" s="17">
        <v>0.29174483258177908</v>
      </c>
      <c r="W40" s="17">
        <v>0.10656870506711891</v>
      </c>
      <c r="X40" s="17">
        <v>0.13629216027060242</v>
      </c>
      <c r="Y40" s="17">
        <v>3.6476282009805239E-3</v>
      </c>
      <c r="Z40" s="17">
        <v>0.14617519375998755</v>
      </c>
      <c r="AA40" s="17">
        <v>0.14813578421764961</v>
      </c>
      <c r="AB40" s="17">
        <v>0.1163770430038682</v>
      </c>
      <c r="AC40" s="17">
        <v>0.12365873502085556</v>
      </c>
      <c r="AD40" s="17">
        <v>0.28202804954044769</v>
      </c>
      <c r="AE40" s="17">
        <v>-0.44509657941302161</v>
      </c>
      <c r="AF40" s="17" t="s">
        <v>85</v>
      </c>
      <c r="AG40" s="17">
        <v>-0.96483741602691797</v>
      </c>
      <c r="AH40" s="17">
        <v>-0.615703478091987</v>
      </c>
      <c r="AI40" s="17">
        <v>-0.57204125158709707</v>
      </c>
      <c r="AJ40" s="17">
        <v>-9.1409317909030285E-2</v>
      </c>
      <c r="AK40" s="17">
        <v>1.2641280660357745E-2</v>
      </c>
      <c r="AL40" s="17">
        <v>0.31925005202494483</v>
      </c>
      <c r="AM40" s="17">
        <v>0.12756989063602564</v>
      </c>
      <c r="AN40" s="17">
        <v>-4.3592380482628035E-2</v>
      </c>
      <c r="AP40" s="43"/>
      <c r="AQ40" s="43"/>
      <c r="AR40" s="43"/>
      <c r="AS40" s="43">
        <v>2.2769662775503852E-2</v>
      </c>
      <c r="AT40" s="43">
        <v>6.5907816423610655E-2</v>
      </c>
      <c r="AU40" s="43">
        <v>0.1534418972277598</v>
      </c>
      <c r="AV40" s="43">
        <v>7.6845597633282248E-2</v>
      </c>
      <c r="AW40" s="43">
        <v>0.13438474802702549</v>
      </c>
      <c r="AX40" s="43">
        <v>-4.2676007568420604E-2</v>
      </c>
      <c r="AY40" s="43">
        <v>-0.76910149484024926</v>
      </c>
      <c r="AZ40" s="43">
        <v>-0.23614050513922569</v>
      </c>
      <c r="BA40" s="43">
        <v>9.8205488008936692E-2</v>
      </c>
    </row>
    <row r="41" spans="1:53" ht="15.75" customHeight="1">
      <c r="A41" s="3">
        <v>4</v>
      </c>
      <c r="B41" s="8" t="str">
        <f t="shared" ref="B41:D41" si="107">+B25</f>
        <v>Caxias Shopping</v>
      </c>
      <c r="C41" s="9" t="str">
        <f t="shared" si="107"/>
        <v>RJ</v>
      </c>
      <c r="D41" s="9" t="str">
        <f t="shared" si="107"/>
        <v>Aliansce Sonae</v>
      </c>
      <c r="E41" s="18">
        <v>8.9169255314666351E-2</v>
      </c>
      <c r="F41" s="18">
        <v>0.13029535076070786</v>
      </c>
      <c r="G41" s="18">
        <v>0.20624777185256016</v>
      </c>
      <c r="H41" s="18">
        <v>8.1718589227102179E-3</v>
      </c>
      <c r="I41" s="18">
        <v>0.11954389144954836</v>
      </c>
      <c r="J41" s="18">
        <v>9.4730168135948034E-3</v>
      </c>
      <c r="K41" s="18">
        <v>1.3313358986014157E-2</v>
      </c>
      <c r="L41" s="18">
        <v>0.11626283069232146</v>
      </c>
      <c r="M41" s="44">
        <v>0.16035806676229436</v>
      </c>
      <c r="N41" s="18">
        <v>7.8443477897927716E-2</v>
      </c>
      <c r="O41" s="18">
        <v>9.0820629840062894E-2</v>
      </c>
      <c r="P41" s="17">
        <v>6.8250191609659172E-2</v>
      </c>
      <c r="Q41" s="17">
        <v>9.6218893675487527E-2</v>
      </c>
      <c r="R41" s="17">
        <v>5.7433613362403158E-2</v>
      </c>
      <c r="S41" s="17">
        <v>-1.3587808435743698E-2</v>
      </c>
      <c r="T41" s="17">
        <v>4.6715284825286973E-2</v>
      </c>
      <c r="U41" s="17">
        <v>2.4393795349981318E-2</v>
      </c>
      <c r="V41" s="17">
        <v>0.10843470265497213</v>
      </c>
      <c r="W41" s="17">
        <v>8.8543240541777646E-2</v>
      </c>
      <c r="X41" s="17">
        <v>4.3474394299779284E-2</v>
      </c>
      <c r="Y41" s="17">
        <v>-1.4807740039519679E-3</v>
      </c>
      <c r="Z41" s="17">
        <v>6.3955926268804975E-2</v>
      </c>
      <c r="AA41" s="17">
        <v>3.0740275680855467E-2</v>
      </c>
      <c r="AB41" s="17">
        <v>6.8984240093932891E-2</v>
      </c>
      <c r="AC41" s="17">
        <v>4.8508372010870104E-2</v>
      </c>
      <c r="AD41" s="17">
        <v>5.7169569787504093E-2</v>
      </c>
      <c r="AE41" s="17">
        <v>-0.47382516430447963</v>
      </c>
      <c r="AF41" s="17">
        <v>-0.90313932516238116</v>
      </c>
      <c r="AG41" s="17">
        <v>-0.89314730540447285</v>
      </c>
      <c r="AH41" s="17">
        <v>-0.48693540980106287</v>
      </c>
      <c r="AI41" s="17">
        <v>-0.21157757504525665</v>
      </c>
      <c r="AJ41" s="17">
        <v>-3.1755370983380216E-2</v>
      </c>
      <c r="AK41" s="17">
        <v>-9.6322908138140484E-2</v>
      </c>
      <c r="AL41" s="17">
        <v>-1.514938124744758E-2</v>
      </c>
      <c r="AM41" s="17">
        <v>-7.5571956000358487E-2</v>
      </c>
      <c r="AN41" s="17">
        <v>-0.17662675405338446</v>
      </c>
      <c r="AO41" s="7"/>
      <c r="AP41" s="43">
        <v>0.14242725994715877</v>
      </c>
      <c r="AQ41" s="43">
        <v>4.5841762294056343E-2</v>
      </c>
      <c r="AR41" s="43">
        <v>9.2231960803619284E-2</v>
      </c>
      <c r="AS41" s="43">
        <v>7.7627966315549468E-2</v>
      </c>
      <c r="AT41" s="43">
        <v>4.4280959725445657E-2</v>
      </c>
      <c r="AU41" s="43">
        <v>5.7889543475267757E-2</v>
      </c>
      <c r="AV41" s="43">
        <v>4.3441122021334211E-2</v>
      </c>
      <c r="AW41" s="43">
        <v>5.6452986728582566E-2</v>
      </c>
      <c r="AX41" s="43">
        <v>-0.12964273637885837</v>
      </c>
      <c r="AY41" s="43">
        <v>-0.70353966907968357</v>
      </c>
      <c r="AZ41" s="43">
        <v>-0.1136146280921051</v>
      </c>
      <c r="BA41" s="43">
        <v>-0.10591485418868485</v>
      </c>
    </row>
    <row r="42" spans="1:53" ht="15.75" customHeight="1">
      <c r="A42" s="3">
        <v>5</v>
      </c>
      <c r="B42" s="8" t="str">
        <f t="shared" ref="B42:D42" si="108">+B26</f>
        <v>Shopping Bela Vista</v>
      </c>
      <c r="C42" s="9" t="str">
        <f t="shared" si="108"/>
        <v>BA</v>
      </c>
      <c r="D42" s="9" t="str">
        <f t="shared" si="108"/>
        <v>JHSF</v>
      </c>
      <c r="E42" s="18"/>
      <c r="F42" s="18"/>
      <c r="G42" s="18"/>
      <c r="H42" s="18"/>
      <c r="I42" s="18"/>
      <c r="J42" s="18"/>
      <c r="K42" s="18"/>
      <c r="L42" s="18"/>
      <c r="M42" s="17"/>
      <c r="N42" s="18">
        <v>-4.4088358408927664E-2</v>
      </c>
      <c r="O42" s="18">
        <v>2.4375722449303971E-2</v>
      </c>
      <c r="P42" s="17">
        <v>1.3019661556782136E-2</v>
      </c>
      <c r="Q42" s="17">
        <v>7.185142590603677E-2</v>
      </c>
      <c r="R42" s="17">
        <v>0.13636577425089547</v>
      </c>
      <c r="S42" s="17">
        <v>-5.7684459497894136E-2</v>
      </c>
      <c r="T42" s="17">
        <v>6.2590478681773698E-2</v>
      </c>
      <c r="U42" s="17">
        <v>8.8076822119640186E-2</v>
      </c>
      <c r="V42" s="17">
        <v>0.1354694848653506</v>
      </c>
      <c r="W42" s="17">
        <v>8.606553425967256E-2</v>
      </c>
      <c r="X42" s="17">
        <v>9.3464378129277215E-2</v>
      </c>
      <c r="Y42" s="17">
        <v>7.3126469878936895E-2</v>
      </c>
      <c r="Z42" s="17">
        <v>0.17412940779898456</v>
      </c>
      <c r="AA42" s="17">
        <v>0.14220252178924842</v>
      </c>
      <c r="AB42" s="17">
        <v>8.2631774002047909E-2</v>
      </c>
      <c r="AC42" s="17">
        <v>8.183841565701333E-2</v>
      </c>
      <c r="AD42" s="17">
        <v>5.6149872268223211E-2</v>
      </c>
      <c r="AE42" s="17">
        <v>-0.36599981519664859</v>
      </c>
      <c r="AF42" s="17">
        <v>-0.98219955495308553</v>
      </c>
      <c r="AG42" s="17">
        <v>-0.9539495966567042</v>
      </c>
      <c r="AH42" s="17">
        <v>-0.94499476382463166</v>
      </c>
      <c r="AI42" s="17">
        <v>-0.77868623882078447</v>
      </c>
      <c r="AJ42" s="17">
        <v>-0.24485460876764054</v>
      </c>
      <c r="AK42" s="17">
        <v>-0.21531853392568701</v>
      </c>
      <c r="AL42" s="17">
        <v>-0.12616879992511743</v>
      </c>
      <c r="AM42" s="17">
        <v>-8.9008328504649015E-2</v>
      </c>
      <c r="AN42" s="17">
        <v>-0.16504553324118976</v>
      </c>
      <c r="AP42" s="43"/>
      <c r="AQ42" s="43"/>
      <c r="AR42" s="43"/>
      <c r="AS42" s="43">
        <v>1.9504990919785303E-3</v>
      </c>
      <c r="AT42" s="43">
        <v>4.3414415638989068E-2</v>
      </c>
      <c r="AU42" s="43">
        <v>9.6217822952925358E-2</v>
      </c>
      <c r="AV42" s="43">
        <v>8.4333029703107076E-2</v>
      </c>
      <c r="AW42" s="43">
        <v>0.12278689984908464</v>
      </c>
      <c r="AX42" s="43">
        <v>-7.3322743324244377E-2</v>
      </c>
      <c r="AY42" s="43">
        <v>-0.95956327813025899</v>
      </c>
      <c r="AZ42" s="43">
        <v>-0.41736193583089398</v>
      </c>
      <c r="BA42" s="43">
        <v>-0.13246703845379293</v>
      </c>
    </row>
    <row r="43" spans="1:53" ht="15.75" customHeight="1">
      <c r="A43" s="3">
        <v>6</v>
      </c>
      <c r="B43" s="8" t="str">
        <f t="shared" ref="B43:D43" si="109">+B27</f>
        <v>Parque Shopping Belém</v>
      </c>
      <c r="C43" s="9" t="str">
        <f t="shared" si="109"/>
        <v>PA</v>
      </c>
      <c r="D43" s="9" t="str">
        <f t="shared" si="109"/>
        <v>Aliansce Sonae</v>
      </c>
      <c r="E43" s="18"/>
      <c r="F43" s="18"/>
      <c r="G43" s="18">
        <v>-5.6817610334614299E-2</v>
      </c>
      <c r="H43" s="18">
        <v>-8.7155531889118731E-2</v>
      </c>
      <c r="I43" s="18">
        <v>7.4292352838992715E-2</v>
      </c>
      <c r="J43" s="18">
        <v>9.8434655975809804E-5</v>
      </c>
      <c r="K43" s="18">
        <v>-0.1415295982152982</v>
      </c>
      <c r="L43" s="18">
        <v>-4.3228194434461464E-3</v>
      </c>
      <c r="M43" s="17">
        <v>-1.7108061982728184E-2</v>
      </c>
      <c r="N43" s="18">
        <v>-2.4039041215890511E-2</v>
      </c>
      <c r="O43" s="18">
        <v>-2.0767430039038137E-2</v>
      </c>
      <c r="P43" s="17">
        <v>3.1273384571921969E-2</v>
      </c>
      <c r="Q43" s="17">
        <v>4.3655524636599941E-2</v>
      </c>
      <c r="R43" s="17">
        <v>3.0308713561159495E-2</v>
      </c>
      <c r="S43" s="17">
        <v>5.1579511833482306E-2</v>
      </c>
      <c r="T43" s="17">
        <v>0.11190425730349451</v>
      </c>
      <c r="U43" s="17">
        <v>6.2191722536777849E-2</v>
      </c>
      <c r="V43" s="17">
        <v>0.13107879397081068</v>
      </c>
      <c r="W43" s="17">
        <v>4.9487192563547389E-2</v>
      </c>
      <c r="X43" s="17">
        <v>7.145670900530221E-2</v>
      </c>
      <c r="Y43" s="17">
        <v>-1.395376479148025E-2</v>
      </c>
      <c r="Z43" s="17">
        <v>9.478953216594932E-2</v>
      </c>
      <c r="AA43" s="17">
        <v>0.10915750832679127</v>
      </c>
      <c r="AB43" s="17">
        <v>1.8078340793841186E-3</v>
      </c>
      <c r="AC43" s="17">
        <v>2.0069004745672414E-2</v>
      </c>
      <c r="AD43" s="17">
        <v>6.3212804331327144E-2</v>
      </c>
      <c r="AE43" s="17">
        <v>-0.38238003760750394</v>
      </c>
      <c r="AF43" s="17">
        <v>-3.572274119796448E-2</v>
      </c>
      <c r="AG43" s="17">
        <v>-0.80000602589030778</v>
      </c>
      <c r="AH43" s="17">
        <v>-0.22051548780055052</v>
      </c>
      <c r="AI43" s="17">
        <v>6.0265414188500621E-3</v>
      </c>
      <c r="AJ43" s="17">
        <v>0.13951677472894453</v>
      </c>
      <c r="AK43" s="17">
        <v>0.23935064363158465</v>
      </c>
      <c r="AL43" s="17">
        <v>0.11972510908196576</v>
      </c>
      <c r="AM43" s="17" t="s">
        <v>85</v>
      </c>
      <c r="AN43" s="17" t="s">
        <v>85</v>
      </c>
      <c r="AO43" s="7"/>
      <c r="AP43" s="43">
        <v>-7.2970348556317455E-2</v>
      </c>
      <c r="AQ43" s="43">
        <v>-4.4094317546495843E-3</v>
      </c>
      <c r="AR43" s="43">
        <v>-6.0611812461918491E-2</v>
      </c>
      <c r="AS43" s="43">
        <v>3.8625518802075653E-3</v>
      </c>
      <c r="AT43" s="43">
        <v>4.2462103326413869E-2</v>
      </c>
      <c r="AU43" s="43">
        <v>0.1001274930567575</v>
      </c>
      <c r="AV43" s="43">
        <v>3.6409470286369761E-2</v>
      </c>
      <c r="AW43" s="43">
        <v>5.3012146471602684E-2</v>
      </c>
      <c r="AX43" s="43">
        <v>-0.11075981984789207</v>
      </c>
      <c r="AY43" s="43">
        <v>-0.3461494974037107</v>
      </c>
      <c r="AZ43" s="43">
        <v>0.12736694631375434</v>
      </c>
      <c r="BA43" s="43">
        <v>0.11972510908196576</v>
      </c>
    </row>
    <row r="44" spans="1:53" ht="15.75" customHeight="1">
      <c r="A44" s="3">
        <v>7</v>
      </c>
      <c r="B44" s="8" t="str">
        <f t="shared" ref="B44:D44" si="110">+B28</f>
        <v>Shopping Ponta Negra</v>
      </c>
      <c r="C44" s="9" t="str">
        <f t="shared" si="110"/>
        <v>AM</v>
      </c>
      <c r="D44" s="9" t="str">
        <f t="shared" si="110"/>
        <v>JHSF</v>
      </c>
      <c r="E44" s="18"/>
      <c r="F44" s="18"/>
      <c r="G44" s="18"/>
      <c r="H44" s="18"/>
      <c r="I44" s="18"/>
      <c r="J44" s="18"/>
      <c r="K44" s="18"/>
      <c r="L44" s="18"/>
      <c r="M44" s="17"/>
      <c r="N44" s="18">
        <v>1.2649385366817034E-2</v>
      </c>
      <c r="O44" s="18">
        <v>0.1291168376883749</v>
      </c>
      <c r="P44" s="17">
        <v>1.7657527250814153E-2</v>
      </c>
      <c r="Q44" s="17">
        <v>8.4112728828023009E-3</v>
      </c>
      <c r="R44" s="17">
        <v>6.4643343017662502E-2</v>
      </c>
      <c r="S44" s="17">
        <v>0.25966250925555734</v>
      </c>
      <c r="T44" s="17">
        <v>0.16572686746841669</v>
      </c>
      <c r="U44" s="17">
        <v>5.2748090564828098E-2</v>
      </c>
      <c r="V44" s="17">
        <v>0.19635707122843638</v>
      </c>
      <c r="W44" s="17">
        <v>0.24397376271169224</v>
      </c>
      <c r="X44" s="17">
        <v>0.11478743894658794</v>
      </c>
      <c r="Y44" s="17">
        <v>0.11096099245934132</v>
      </c>
      <c r="Z44" s="17">
        <v>9.1210899497447206E-2</v>
      </c>
      <c r="AA44" s="17">
        <v>0.13387025201027791</v>
      </c>
      <c r="AB44" s="17">
        <v>0.10026237174627184</v>
      </c>
      <c r="AC44" s="17">
        <v>0.13849659068891418</v>
      </c>
      <c r="AD44" s="17">
        <v>0.18270576868078026</v>
      </c>
      <c r="AE44" s="17">
        <v>-0.31687060497536834</v>
      </c>
      <c r="AF44" s="17">
        <v>-0.85861547423235007</v>
      </c>
      <c r="AG44" s="17">
        <v>-0.87282556224261509</v>
      </c>
      <c r="AH44" s="17">
        <v>-0.21300122862248794</v>
      </c>
      <c r="AI44" s="17">
        <v>7.9955974527011309E-2</v>
      </c>
      <c r="AJ44" s="17">
        <v>0.16793867061236911</v>
      </c>
      <c r="AK44" s="17">
        <v>0.12150300890275467</v>
      </c>
      <c r="AL44" s="17">
        <v>8.4215817472364618E-2</v>
      </c>
      <c r="AM44" s="17">
        <v>4.6419708014818317E-2</v>
      </c>
      <c r="AN44" s="17">
        <v>-2.2074106372787172E-2</v>
      </c>
      <c r="AP44" s="43"/>
      <c r="AQ44" s="43"/>
      <c r="AR44" s="43"/>
      <c r="AS44" s="43">
        <v>4.9630508476384172E-2</v>
      </c>
      <c r="AT44" s="43">
        <v>0.1058400587455024</v>
      </c>
      <c r="AU44" s="43">
        <v>0.1346821105508369</v>
      </c>
      <c r="AV44" s="43">
        <v>0.15619711505791889</v>
      </c>
      <c r="AW44" s="43">
        <v>0.10884463344645146</v>
      </c>
      <c r="AX44" s="43">
        <v>-8.3459390985086701E-3</v>
      </c>
      <c r="AY44" s="43">
        <v>-0.65617077463473805</v>
      </c>
      <c r="AZ44" s="43">
        <v>0.12352740404734996</v>
      </c>
      <c r="BA44" s="43">
        <v>2.6492122951580876E-2</v>
      </c>
    </row>
    <row r="45" spans="1:53" ht="15.75" customHeight="1">
      <c r="A45" s="3">
        <v>8</v>
      </c>
      <c r="B45" s="8" t="str">
        <f t="shared" ref="B45:D45" si="111">+B29</f>
        <v>Santana Parque Shopping</v>
      </c>
      <c r="C45" s="9" t="str">
        <f t="shared" si="111"/>
        <v>SP</v>
      </c>
      <c r="D45" s="9" t="str">
        <f t="shared" si="111"/>
        <v>Aliansce Sonae</v>
      </c>
      <c r="E45" s="18"/>
      <c r="F45" s="18"/>
      <c r="G45" s="18"/>
      <c r="H45" s="18"/>
      <c r="I45" s="18"/>
      <c r="J45" s="18"/>
      <c r="K45" s="18"/>
      <c r="L45" s="18"/>
      <c r="M45" s="17"/>
      <c r="N45" s="18"/>
      <c r="O45" s="18"/>
      <c r="P45" s="17"/>
      <c r="Q45" s="17"/>
      <c r="R45" s="17"/>
      <c r="S45" s="17"/>
      <c r="T45" s="17"/>
      <c r="U45" s="17">
        <v>3.1307929673151325E-2</v>
      </c>
      <c r="V45" s="17">
        <v>8.0726560214992027E-2</v>
      </c>
      <c r="W45" s="17">
        <v>5.7167868559874213E-2</v>
      </c>
      <c r="X45" s="17">
        <v>1.2958836785488037E-2</v>
      </c>
      <c r="Y45" s="17">
        <v>-2.2972051404784866E-2</v>
      </c>
      <c r="Z45" s="17">
        <v>2.4241691648704933E-2</v>
      </c>
      <c r="AA45" s="17">
        <v>4.7526930345237695E-2</v>
      </c>
      <c r="AB45" s="17">
        <v>4.1203286505593351E-3</v>
      </c>
      <c r="AC45" s="17">
        <v>-1.799510256579584E-2</v>
      </c>
      <c r="AD45" s="17">
        <v>8.8816887002500344E-2</v>
      </c>
      <c r="AE45" s="17">
        <v>-0.54240460804817259</v>
      </c>
      <c r="AF45" s="17">
        <v>-0.9222933507304425</v>
      </c>
      <c r="AG45" s="17">
        <v>-0.89823743993413585</v>
      </c>
      <c r="AH45" s="17">
        <v>-0.70667760101174693</v>
      </c>
      <c r="AI45" s="17">
        <v>-0.49665269573420112</v>
      </c>
      <c r="AJ45" s="17">
        <v>-0.32884755088968165</v>
      </c>
      <c r="AK45" s="17">
        <v>-0.29976316469211073</v>
      </c>
      <c r="AL45" s="17">
        <v>-0.22530085974639458</v>
      </c>
      <c r="AM45" s="17">
        <v>-0.23459997581065861</v>
      </c>
      <c r="AN45" s="17">
        <v>-0.26593079164089406</v>
      </c>
      <c r="AP45" s="43"/>
      <c r="AQ45" s="43"/>
      <c r="AR45" s="43"/>
      <c r="AS45" s="43"/>
      <c r="AT45" s="43"/>
      <c r="AU45" s="43">
        <v>5.4841371323896215E-2</v>
      </c>
      <c r="AV45" s="43">
        <v>1.6867547097318969E-2</v>
      </c>
      <c r="AW45" s="43">
        <v>2.1411071842701856E-2</v>
      </c>
      <c r="AX45" s="43">
        <v>-0.17030227084332994</v>
      </c>
      <c r="AY45" s="43">
        <v>-0.79562987980951583</v>
      </c>
      <c r="AZ45" s="43">
        <v>-0.37692092404702637</v>
      </c>
      <c r="BA45" s="43">
        <v>-0.24653073609284626</v>
      </c>
    </row>
    <row r="46" spans="1:53" ht="15.75" customHeight="1">
      <c r="A46" s="3">
        <v>9</v>
      </c>
      <c r="B46" s="8" t="str">
        <f t="shared" ref="B46:D46" si="112">+B30</f>
        <v>Plaza Sul Shopping</v>
      </c>
      <c r="C46" s="9" t="str">
        <f t="shared" si="112"/>
        <v>SP</v>
      </c>
      <c r="D46" s="9" t="str">
        <f t="shared" si="112"/>
        <v>Aliansce Sonae</v>
      </c>
      <c r="E46" s="18"/>
      <c r="F46" s="18"/>
      <c r="G46" s="18"/>
      <c r="H46" s="18"/>
      <c r="I46" s="18"/>
      <c r="J46" s="18"/>
      <c r="K46" s="18"/>
      <c r="L46" s="18"/>
      <c r="M46" s="17"/>
      <c r="N46" s="18"/>
      <c r="O46" s="18"/>
      <c r="P46" s="17"/>
      <c r="Q46" s="17"/>
      <c r="R46" s="17"/>
      <c r="S46" s="17"/>
      <c r="T46" s="17"/>
      <c r="U46" s="17"/>
      <c r="V46" s="17"/>
      <c r="W46" s="17"/>
      <c r="X46" s="17">
        <v>1.745742198071798E-2</v>
      </c>
      <c r="Y46" s="17">
        <v>1.3409329278168958E-2</v>
      </c>
      <c r="Z46" s="17">
        <v>6.6165556529671488E-3</v>
      </c>
      <c r="AA46" s="17">
        <v>2.4530918754688935E-2</v>
      </c>
      <c r="AB46" s="17">
        <v>-3.0511565122331996E-3</v>
      </c>
      <c r="AC46" s="17">
        <v>-1.1253911466078459E-2</v>
      </c>
      <c r="AD46" s="17">
        <v>8.1225330547013863E-2</v>
      </c>
      <c r="AE46" s="17">
        <v>-0.50622832796957429</v>
      </c>
      <c r="AF46" s="17">
        <v>-0.81941238575645925</v>
      </c>
      <c r="AG46" s="17">
        <v>-0.87996645691433395</v>
      </c>
      <c r="AH46" s="17">
        <v>-0.74009793501493637</v>
      </c>
      <c r="AI46" s="17">
        <v>-0.46125618758622844</v>
      </c>
      <c r="AJ46" s="17">
        <v>-0.38645762804897643</v>
      </c>
      <c r="AK46" s="17">
        <v>-0.33264567820229907</v>
      </c>
      <c r="AL46" s="17">
        <v>-0.21157798498514979</v>
      </c>
      <c r="AM46" s="17">
        <v>-0.27134786381941334</v>
      </c>
      <c r="AN46" s="17">
        <v>-0.26195032569183208</v>
      </c>
      <c r="AP46" s="43"/>
      <c r="AQ46" s="43"/>
      <c r="AR46" s="43"/>
      <c r="AS46" s="43"/>
      <c r="AT46" s="43"/>
      <c r="AU46" s="43"/>
      <c r="AV46" s="43">
        <v>1.548736924110794E-2</v>
      </c>
      <c r="AW46" s="43">
        <v>7.4624057649890219E-3</v>
      </c>
      <c r="AX46" s="43">
        <v>-0.15882489647596243</v>
      </c>
      <c r="AY46" s="43">
        <v>-0.78521597866030568</v>
      </c>
      <c r="AZ46" s="43">
        <v>-0.39327979231092347</v>
      </c>
      <c r="BA46" s="43">
        <v>-0.25197922763034131</v>
      </c>
    </row>
    <row r="47" spans="1:53" ht="15.75" customHeight="1">
      <c r="A47" s="3">
        <v>10</v>
      </c>
      <c r="B47" s="8" t="str">
        <f t="shared" ref="B47:D47" si="113">+B31</f>
        <v>Natal Shopping</v>
      </c>
      <c r="C47" s="9" t="str">
        <f t="shared" si="113"/>
        <v>RN</v>
      </c>
      <c r="D47" s="9" t="str">
        <f t="shared" si="113"/>
        <v>Ancar Ivanhoé</v>
      </c>
      <c r="E47" s="18"/>
      <c r="F47" s="18"/>
      <c r="G47" s="18"/>
      <c r="H47" s="18"/>
      <c r="I47" s="18"/>
      <c r="J47" s="18"/>
      <c r="K47" s="18"/>
      <c r="L47" s="18"/>
      <c r="M47" s="17"/>
      <c r="N47" s="18"/>
      <c r="O47" s="18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>
        <v>6.231611054850239E-2</v>
      </c>
      <c r="AA47" s="17">
        <v>2.0799509202428013E-2</v>
      </c>
      <c r="AB47" s="17">
        <v>-2.9833803006716009E-2</v>
      </c>
      <c r="AC47" s="17">
        <v>4.2462699699429285E-2</v>
      </c>
      <c r="AD47" s="17">
        <v>3.5417285612480143E-2</v>
      </c>
      <c r="AE47" s="17">
        <v>-0.43769999999999998</v>
      </c>
      <c r="AF47" s="17">
        <v>-0.80029868362569134</v>
      </c>
      <c r="AG47" s="17">
        <v>-0.88125735892646218</v>
      </c>
      <c r="AH47" s="17">
        <v>-0.8258627965290628</v>
      </c>
      <c r="AI47" s="17">
        <v>-0.8216054323452977</v>
      </c>
      <c r="AJ47" s="17">
        <v>-0.35636300487001416</v>
      </c>
      <c r="AK47" s="17">
        <v>-0.21602675507942581</v>
      </c>
      <c r="AL47" s="17">
        <v>-0.16295228067208645</v>
      </c>
      <c r="AM47" s="17">
        <v>-0.198716881263587</v>
      </c>
      <c r="AN47" s="17">
        <v>-0.17239738204758581</v>
      </c>
      <c r="AP47" s="43"/>
      <c r="AQ47" s="43"/>
      <c r="AR47" s="43"/>
      <c r="AS47" s="43"/>
      <c r="AT47" s="43"/>
      <c r="AU47" s="43"/>
      <c r="AV47" s="43">
        <v>1.548736924110794E-2</v>
      </c>
      <c r="AW47" s="43">
        <v>8.378748017403348E-3</v>
      </c>
      <c r="AX47" s="43">
        <v>-0.11994000489603018</v>
      </c>
      <c r="AY47" s="43">
        <v>-0.84518026260114787</v>
      </c>
      <c r="AZ47" s="43">
        <v>-0.45977083335438484</v>
      </c>
      <c r="BA47" s="43">
        <v>-0.17770855936483243</v>
      </c>
    </row>
    <row r="48" spans="1:53" ht="15.75" customHeight="1">
      <c r="A48" s="3">
        <v>11</v>
      </c>
      <c r="B48" s="8" t="str">
        <f t="shared" ref="B48:D49" si="114">+B32</f>
        <v>Shopping Downtown</v>
      </c>
      <c r="C48" s="9" t="str">
        <f t="shared" si="114"/>
        <v>RJ</v>
      </c>
      <c r="D48" s="9" t="str">
        <f t="shared" si="114"/>
        <v>Ancar Ivanhoé</v>
      </c>
      <c r="E48" s="18"/>
      <c r="F48" s="18"/>
      <c r="G48" s="18"/>
      <c r="H48" s="18"/>
      <c r="I48" s="18"/>
      <c r="J48" s="18"/>
      <c r="K48" s="18"/>
      <c r="L48" s="18"/>
      <c r="M48" s="17"/>
      <c r="N48" s="18"/>
      <c r="O48" s="18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v>0.16427362584308347</v>
      </c>
      <c r="AA48" s="17">
        <v>2.6664758303774017E-2</v>
      </c>
      <c r="AB48" s="17">
        <v>-7.9137624976498566E-3</v>
      </c>
      <c r="AC48" s="17">
        <v>2.3773290837979077E-2</v>
      </c>
      <c r="AD48" s="17">
        <v>1.6355158289141469E-2</v>
      </c>
      <c r="AE48" s="17">
        <v>-0.51013651969495388</v>
      </c>
      <c r="AF48" s="17">
        <v>-0.64890297915802508</v>
      </c>
      <c r="AG48" s="17">
        <v>-0.71977976318679804</v>
      </c>
      <c r="AH48" s="17">
        <v>-0.71784416204986368</v>
      </c>
      <c r="AI48" s="17">
        <v>-0.44877677536254068</v>
      </c>
      <c r="AJ48" s="17">
        <v>-0.28920485957146114</v>
      </c>
      <c r="AK48" s="17">
        <v>-0.15896094317693776</v>
      </c>
      <c r="AL48" s="17">
        <v>-0.17243266306150651</v>
      </c>
      <c r="AM48" s="17">
        <v>-0.20907419613694411</v>
      </c>
      <c r="AN48" s="17">
        <v>-0.24157576285788973</v>
      </c>
      <c r="AP48" s="43"/>
      <c r="AQ48" s="43"/>
      <c r="AR48" s="43"/>
      <c r="AS48" s="43"/>
      <c r="AT48" s="43"/>
      <c r="AU48" s="43"/>
      <c r="AV48" s="43">
        <v>1.548736924110794E-2</v>
      </c>
      <c r="AW48" s="43">
        <v>5.0115998749090451E-2</v>
      </c>
      <c r="AX48" s="43">
        <v>-0.1566693568559443</v>
      </c>
      <c r="AY48" s="43">
        <v>-0.70496593233755234</v>
      </c>
      <c r="AZ48" s="43">
        <v>-0.3056917313957076</v>
      </c>
      <c r="BA48" s="43">
        <v>-0.21140741594994794</v>
      </c>
    </row>
    <row r="49" spans="1:53" ht="15.75" customHeight="1">
      <c r="A49" s="3">
        <v>12</v>
      </c>
      <c r="B49" s="8" t="str">
        <f t="shared" si="114"/>
        <v>Internacional Shopping</v>
      </c>
      <c r="C49" s="9" t="str">
        <f t="shared" si="114"/>
        <v>SP</v>
      </c>
      <c r="D49" s="9" t="str">
        <f t="shared" si="114"/>
        <v>Gazit Brasil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>
        <v>1.6157075516272101E-3</v>
      </c>
      <c r="AD49" s="67">
        <v>7.2973579801858257E-2</v>
      </c>
      <c r="AE49" s="67">
        <v>-0.46307562234038313</v>
      </c>
      <c r="AF49" s="67">
        <v>-0.79262882398809942</v>
      </c>
      <c r="AG49" s="67">
        <v>-0.91000634064933805</v>
      </c>
      <c r="AH49" s="67">
        <v>-0.6980868731210772</v>
      </c>
      <c r="AI49" s="67">
        <v>-0.49930168859586266</v>
      </c>
      <c r="AJ49" s="67">
        <v>-0.23228706359565832</v>
      </c>
      <c r="AK49" s="67">
        <v>-0.23222773940472929</v>
      </c>
      <c r="AL49" s="67">
        <v>-9.6040439627752994E-2</v>
      </c>
      <c r="AM49" s="67">
        <v>-0.16104535969833211</v>
      </c>
      <c r="AN49" s="67">
        <v>-0.17531973926629052</v>
      </c>
      <c r="AP49" s="75"/>
      <c r="AQ49" s="75"/>
      <c r="AR49" s="75"/>
      <c r="AS49" s="75"/>
      <c r="AT49" s="75"/>
      <c r="AU49" s="75"/>
      <c r="AV49" s="75"/>
      <c r="AW49" s="75"/>
      <c r="AX49" s="75">
        <v>-0.13496408353123956</v>
      </c>
      <c r="AY49" s="75">
        <v>-0.80353164866677196</v>
      </c>
      <c r="AZ49" s="75">
        <v>-0.3259628376413215</v>
      </c>
      <c r="BA49" s="75">
        <v>-0.1514810849064061</v>
      </c>
    </row>
    <row r="50" spans="1:53" ht="17.25" customHeight="1">
      <c r="B50" s="21" t="s">
        <v>70</v>
      </c>
      <c r="C50" s="29"/>
      <c r="D50" s="22"/>
      <c r="E50" s="34"/>
      <c r="F50" s="34"/>
      <c r="G50" s="34"/>
      <c r="H50" s="34"/>
      <c r="I50" s="34"/>
      <c r="J50" s="34"/>
      <c r="K50" s="34"/>
      <c r="L50" s="36"/>
      <c r="M50" s="36"/>
      <c r="N50" s="34">
        <v>1.443205667609182E-2</v>
      </c>
      <c r="O50" s="36">
        <v>7.0489780586217243E-2</v>
      </c>
      <c r="P50" s="36">
        <v>4.4969461872553351E-2</v>
      </c>
      <c r="Q50" s="36">
        <v>3.5109934553014588E-2</v>
      </c>
      <c r="R50" s="36">
        <v>8.028308597424072E-2</v>
      </c>
      <c r="S50" s="36">
        <v>7.3677479911865573E-2</v>
      </c>
      <c r="T50" s="55">
        <v>4.4423785146782357E-2</v>
      </c>
      <c r="U50" s="55">
        <v>0.10698536092494981</v>
      </c>
      <c r="V50" s="55">
        <v>0.17567835297034695</v>
      </c>
      <c r="W50" s="55">
        <v>0.10965103850854097</v>
      </c>
      <c r="X50" s="55">
        <v>8.0198082225824363E-2</v>
      </c>
      <c r="Y50" s="55">
        <v>2.2584126054513431E-2</v>
      </c>
      <c r="Z50" s="55">
        <v>0.10625897073902424</v>
      </c>
      <c r="AA50" s="55">
        <v>9.6358083825237806E-2</v>
      </c>
      <c r="AB50" s="55">
        <v>5.7308110019546055E-2</v>
      </c>
      <c r="AC50" s="55">
        <v>6.5125529621252953E-2</v>
      </c>
      <c r="AD50" s="55">
        <v>0.10250548107828461</v>
      </c>
      <c r="AE50" s="55">
        <v>-0.43428209417649999</v>
      </c>
      <c r="AF50" s="55">
        <v>-0.86971803621095756</v>
      </c>
      <c r="AG50" s="55">
        <v>-0.89800171465731149</v>
      </c>
      <c r="AH50" s="55">
        <v>-0.62289435108538838</v>
      </c>
      <c r="AI50" s="55">
        <v>-0.44086041640194618</v>
      </c>
      <c r="AJ50" s="55">
        <v>-0.15649687151200964</v>
      </c>
      <c r="AK50" s="55">
        <v>-7.8409718451263655E-2</v>
      </c>
      <c r="AL50" s="55">
        <v>2.1600581955567799E-2</v>
      </c>
      <c r="AM50" s="55">
        <v>-3.2346774745128259E-2</v>
      </c>
      <c r="AN50" s="55">
        <v>-0.10846696765950437</v>
      </c>
      <c r="AO50" s="37"/>
      <c r="AP50" s="36"/>
      <c r="AQ50" s="36"/>
      <c r="AR50" s="36"/>
      <c r="AS50" s="36">
        <v>4.5122502808673914E-2</v>
      </c>
      <c r="AT50" s="36">
        <v>6.226723684833857E-2</v>
      </c>
      <c r="AU50" s="36">
        <v>0.11041242698248999</v>
      </c>
      <c r="AV50" s="36">
        <v>6.9189946643250622E-2</v>
      </c>
      <c r="AW50" s="36">
        <v>8.1724777942507432E-2</v>
      </c>
      <c r="AX50" s="36">
        <v>-9.7714170192529926E-2</v>
      </c>
      <c r="AY50" s="36">
        <v>-0.76850753811593076</v>
      </c>
      <c r="AZ50" s="36">
        <v>-0.22855377166509572</v>
      </c>
      <c r="BA50" s="36">
        <v>-5.0903755762954805E-2</v>
      </c>
    </row>
    <row r="51" spans="1:53" ht="28.5" customHeight="1">
      <c r="E51" s="16"/>
    </row>
    <row r="52" spans="1:53" s="7" customFormat="1" ht="17.25" customHeight="1">
      <c r="A52" s="6"/>
      <c r="B52" s="121" t="s">
        <v>56</v>
      </c>
      <c r="C52" s="116" t="s">
        <v>35</v>
      </c>
      <c r="D52" s="120" t="s">
        <v>51</v>
      </c>
      <c r="E52" s="30">
        <v>43131</v>
      </c>
      <c r="F52" s="30">
        <f>EOMONTH(E52,1)</f>
        <v>43159</v>
      </c>
      <c r="G52" s="30">
        <f t="shared" ref="G52:M52" si="115">EOMONTH(F52,1)</f>
        <v>43190</v>
      </c>
      <c r="H52" s="30">
        <f t="shared" si="115"/>
        <v>43220</v>
      </c>
      <c r="I52" s="30">
        <f t="shared" si="115"/>
        <v>43251</v>
      </c>
      <c r="J52" s="30">
        <f t="shared" si="115"/>
        <v>43281</v>
      </c>
      <c r="K52" s="30">
        <f t="shared" si="115"/>
        <v>43312</v>
      </c>
      <c r="L52" s="30">
        <f t="shared" si="115"/>
        <v>43343</v>
      </c>
      <c r="M52" s="30">
        <f t="shared" si="115"/>
        <v>43373</v>
      </c>
      <c r="N52" s="30">
        <f t="shared" ref="N52" si="116">EOMONTH(M52,1)</f>
        <v>43404</v>
      </c>
      <c r="O52" s="30">
        <f t="shared" ref="O52" si="117">EOMONTH(N52,1)</f>
        <v>43434</v>
      </c>
      <c r="P52" s="30">
        <f t="shared" ref="P52" si="118">EOMONTH(O52,1)</f>
        <v>43465</v>
      </c>
      <c r="Q52" s="51">
        <f>+Q36</f>
        <v>43496</v>
      </c>
      <c r="R52" s="51">
        <f t="shared" ref="R52:S52" si="119">+R36</f>
        <v>43524</v>
      </c>
      <c r="S52" s="51">
        <f t="shared" si="119"/>
        <v>43555</v>
      </c>
      <c r="T52" s="52">
        <f t="shared" ref="T52:Y52" si="120">+T36</f>
        <v>43585</v>
      </c>
      <c r="U52" s="52">
        <f t="shared" si="120"/>
        <v>43616</v>
      </c>
      <c r="V52" s="52">
        <f t="shared" si="120"/>
        <v>43646</v>
      </c>
      <c r="W52" s="53">
        <f t="shared" si="120"/>
        <v>43677</v>
      </c>
      <c r="X52" s="53">
        <f t="shared" si="120"/>
        <v>43708</v>
      </c>
      <c r="Y52" s="53">
        <f t="shared" si="120"/>
        <v>43738</v>
      </c>
      <c r="Z52" s="59">
        <f t="shared" ref="Z52:AB52" si="121">+Z36</f>
        <v>43769</v>
      </c>
      <c r="AA52" s="59">
        <f t="shared" si="121"/>
        <v>43799</v>
      </c>
      <c r="AB52" s="59">
        <f t="shared" si="121"/>
        <v>43830</v>
      </c>
      <c r="AC52" s="61">
        <f t="shared" ref="AC52:AE52" si="122">+AC36</f>
        <v>43861</v>
      </c>
      <c r="AD52" s="61">
        <f t="shared" si="122"/>
        <v>43890</v>
      </c>
      <c r="AE52" s="61">
        <f t="shared" si="122"/>
        <v>43921</v>
      </c>
      <c r="AF52" s="62">
        <f t="shared" ref="AF52:AH52" si="123">+AF36</f>
        <v>43951</v>
      </c>
      <c r="AG52" s="62">
        <f t="shared" si="123"/>
        <v>43982</v>
      </c>
      <c r="AH52" s="62">
        <f t="shared" si="123"/>
        <v>44012</v>
      </c>
      <c r="AI52" s="76">
        <f t="shared" ref="AI52:AK52" si="124">+AI36</f>
        <v>44043</v>
      </c>
      <c r="AJ52" s="76">
        <f t="shared" si="124"/>
        <v>44074</v>
      </c>
      <c r="AK52" s="76">
        <f t="shared" si="124"/>
        <v>44104</v>
      </c>
      <c r="AL52" s="102">
        <f t="shared" ref="AL52:AN52" si="125">+AL36</f>
        <v>44135</v>
      </c>
      <c r="AM52" s="102">
        <f t="shared" si="125"/>
        <v>44165</v>
      </c>
      <c r="AN52" s="102">
        <f t="shared" si="125"/>
        <v>44196</v>
      </c>
      <c r="AO52" s="4"/>
      <c r="AP52" s="112" t="s">
        <v>7</v>
      </c>
      <c r="AQ52" s="112" t="s">
        <v>10</v>
      </c>
      <c r="AR52" s="112" t="s">
        <v>36</v>
      </c>
      <c r="AS52" s="112" t="s">
        <v>66</v>
      </c>
      <c r="AT52" s="112" t="str">
        <f t="shared" ref="AT52:AY52" si="126">+AT36</f>
        <v>1T19</v>
      </c>
      <c r="AU52" s="112" t="str">
        <f t="shared" si="126"/>
        <v>2T19</v>
      </c>
      <c r="AV52" s="112" t="str">
        <f t="shared" si="126"/>
        <v>3T19</v>
      </c>
      <c r="AW52" s="112" t="str">
        <f t="shared" si="126"/>
        <v>4T19</v>
      </c>
      <c r="AX52" s="112" t="str">
        <f t="shared" si="126"/>
        <v>1T20</v>
      </c>
      <c r="AY52" s="112" t="str">
        <f t="shared" si="126"/>
        <v>2T20</v>
      </c>
      <c r="AZ52" s="112" t="str">
        <f t="shared" ref="AZ52:BA52" si="127">+AZ36</f>
        <v>3T20</v>
      </c>
      <c r="BA52" s="112" t="str">
        <f t="shared" si="127"/>
        <v>4T20</v>
      </c>
    </row>
    <row r="53" spans="1:53" s="7" customFormat="1" ht="17.25" customHeight="1">
      <c r="A53" s="6"/>
      <c r="B53" s="121"/>
      <c r="C53" s="116"/>
      <c r="D53" s="120"/>
      <c r="E53" s="30" t="s">
        <v>7</v>
      </c>
      <c r="F53" s="30" t="s">
        <v>7</v>
      </c>
      <c r="G53" s="30" t="s">
        <v>7</v>
      </c>
      <c r="H53" s="30" t="s">
        <v>10</v>
      </c>
      <c r="I53" s="30" t="s">
        <v>10</v>
      </c>
      <c r="J53" s="30" t="s">
        <v>10</v>
      </c>
      <c r="K53" s="30" t="s">
        <v>36</v>
      </c>
      <c r="L53" s="30" t="s">
        <v>36</v>
      </c>
      <c r="M53" s="30" t="s">
        <v>36</v>
      </c>
      <c r="N53" s="30" t="s">
        <v>66</v>
      </c>
      <c r="O53" s="30" t="s">
        <v>66</v>
      </c>
      <c r="P53" s="30" t="s">
        <v>66</v>
      </c>
      <c r="Q53" s="51" t="str">
        <f t="shared" ref="Q53:S53" si="128">+Q37</f>
        <v>1T19</v>
      </c>
      <c r="R53" s="51" t="str">
        <f t="shared" si="128"/>
        <v>1T19</v>
      </c>
      <c r="S53" s="51" t="str">
        <f t="shared" si="128"/>
        <v>1T19</v>
      </c>
      <c r="T53" s="52" t="str">
        <f t="shared" ref="T53:Y53" si="129">+T37</f>
        <v>2T19</v>
      </c>
      <c r="U53" s="52" t="str">
        <f t="shared" si="129"/>
        <v>2T19</v>
      </c>
      <c r="V53" s="52" t="str">
        <f t="shared" si="129"/>
        <v>2T19</v>
      </c>
      <c r="W53" s="53" t="str">
        <f t="shared" si="129"/>
        <v>3T19</v>
      </c>
      <c r="X53" s="53" t="str">
        <f t="shared" si="129"/>
        <v>3T19</v>
      </c>
      <c r="Y53" s="53" t="str">
        <f t="shared" si="129"/>
        <v>3T19</v>
      </c>
      <c r="Z53" s="59" t="str">
        <f t="shared" ref="Z53:AB53" si="130">+Z37</f>
        <v>4T19</v>
      </c>
      <c r="AA53" s="59" t="str">
        <f t="shared" si="130"/>
        <v>4T19</v>
      </c>
      <c r="AB53" s="59" t="str">
        <f t="shared" si="130"/>
        <v>4T19</v>
      </c>
      <c r="AC53" s="61" t="str">
        <f t="shared" ref="AC53:AE53" si="131">+AC37</f>
        <v>1T20</v>
      </c>
      <c r="AD53" s="61" t="str">
        <f t="shared" si="131"/>
        <v>1T20</v>
      </c>
      <c r="AE53" s="61" t="str">
        <f t="shared" si="131"/>
        <v>1T20</v>
      </c>
      <c r="AF53" s="62" t="str">
        <f t="shared" ref="AF53:AH53" si="132">+AF37</f>
        <v>2T20</v>
      </c>
      <c r="AG53" s="62" t="str">
        <f t="shared" si="132"/>
        <v>2T20</v>
      </c>
      <c r="AH53" s="62" t="str">
        <f t="shared" si="132"/>
        <v>2T20</v>
      </c>
      <c r="AI53" s="76" t="str">
        <f t="shared" ref="AI53:AK53" si="133">+AI37</f>
        <v>3T20</v>
      </c>
      <c r="AJ53" s="76" t="str">
        <f t="shared" si="133"/>
        <v>3T20</v>
      </c>
      <c r="AK53" s="76" t="str">
        <f t="shared" si="133"/>
        <v>3T20</v>
      </c>
      <c r="AL53" s="102" t="str">
        <f t="shared" ref="AL53:AN53" si="134">+AL37</f>
        <v>4T20</v>
      </c>
      <c r="AM53" s="102" t="str">
        <f t="shared" si="134"/>
        <v>4T20</v>
      </c>
      <c r="AN53" s="102" t="str">
        <f t="shared" si="134"/>
        <v>4T20</v>
      </c>
      <c r="AO53" s="4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</row>
    <row r="54" spans="1:53" ht="15.75" customHeight="1">
      <c r="A54" s="3">
        <v>1</v>
      </c>
      <c r="B54" s="8" t="str">
        <f>+B38</f>
        <v>Shopping Cidade Jardim</v>
      </c>
      <c r="C54" s="9" t="str">
        <f t="shared" ref="C54:D54" si="135">+C38</f>
        <v>SP</v>
      </c>
      <c r="D54" s="9" t="str">
        <f t="shared" si="135"/>
        <v>JHSF</v>
      </c>
      <c r="E54" s="17"/>
      <c r="F54" s="17"/>
      <c r="G54" s="17"/>
      <c r="H54" s="17"/>
      <c r="I54" s="17"/>
      <c r="J54" s="17"/>
      <c r="K54" s="17"/>
      <c r="L54" s="17"/>
      <c r="M54" s="17"/>
      <c r="N54" s="17">
        <v>0.17019102242223294</v>
      </c>
      <c r="O54" s="17">
        <v>0.16598618916063046</v>
      </c>
      <c r="P54" s="17">
        <v>0.17309298115533589</v>
      </c>
      <c r="Q54" s="17">
        <v>9.2837456275514096E-2</v>
      </c>
      <c r="R54" s="17">
        <v>0.154826251211444</v>
      </c>
      <c r="S54" s="17">
        <v>6.1567801266708022E-2</v>
      </c>
      <c r="T54" s="17">
        <v>7.6449035182815539E-2</v>
      </c>
      <c r="U54" s="17">
        <v>0.12507583355501861</v>
      </c>
      <c r="V54" s="17">
        <v>0.1170307524577503</v>
      </c>
      <c r="W54" s="17">
        <v>8.5356316848796965E-2</v>
      </c>
      <c r="X54" s="17">
        <v>6.4502850191404892E-2</v>
      </c>
      <c r="Y54" s="17">
        <v>-2.8516112689308315E-2</v>
      </c>
      <c r="Z54" s="17">
        <v>2.2008903772299027E-2</v>
      </c>
      <c r="AA54" s="17">
        <v>5.5694954863513058E-2</v>
      </c>
      <c r="AB54" s="17">
        <v>8.6797545390098874E-2</v>
      </c>
      <c r="AC54" s="17">
        <v>2.7011442337073754E-2</v>
      </c>
      <c r="AD54" s="17">
        <v>1.5597058725023372E-2</v>
      </c>
      <c r="AE54" s="17">
        <v>-0.13667174775555091</v>
      </c>
      <c r="AF54" s="17">
        <v>-0.84260489582990006</v>
      </c>
      <c r="AG54" s="17">
        <v>-0.86654025482143715</v>
      </c>
      <c r="AH54" s="17">
        <v>-0.72306209564277069</v>
      </c>
      <c r="AI54" s="17">
        <v>-0.39103642533784932</v>
      </c>
      <c r="AJ54" s="17">
        <v>-0.17565355178596453</v>
      </c>
      <c r="AK54" s="17">
        <v>0.13763059391395771</v>
      </c>
      <c r="AL54" s="17">
        <v>0.24546728068885892</v>
      </c>
      <c r="AM54" s="17">
        <v>0.17701545958030773</v>
      </c>
      <c r="AN54" s="17">
        <v>4.137506880569819E-2</v>
      </c>
      <c r="AP54" s="41"/>
      <c r="AQ54" s="41"/>
      <c r="AR54" s="41"/>
      <c r="AS54" s="41">
        <v>0.17023183778492834</v>
      </c>
      <c r="AT54" s="41">
        <v>0.10126536628177174</v>
      </c>
      <c r="AU54" s="41">
        <v>0.10666777562046525</v>
      </c>
      <c r="AV54" s="41">
        <v>3.9697294352024626E-2</v>
      </c>
      <c r="AW54" s="41">
        <v>6.0228029632617863E-2</v>
      </c>
      <c r="AX54" s="41">
        <v>-3.2975570644958374E-2</v>
      </c>
      <c r="AY54" s="41">
        <v>-0.80999825486073063</v>
      </c>
      <c r="AZ54" s="41">
        <v>-0.15021878320918758</v>
      </c>
      <c r="BA54" s="41">
        <v>0.13387270969470721</v>
      </c>
    </row>
    <row r="55" spans="1:53" ht="15.75" customHeight="1">
      <c r="A55" s="3">
        <v>2</v>
      </c>
      <c r="B55" s="8" t="str">
        <f t="shared" ref="B55:D55" si="136">+B39</f>
        <v>Shopping Cidade São Paulo</v>
      </c>
      <c r="C55" s="9" t="str">
        <f t="shared" si="136"/>
        <v>SP</v>
      </c>
      <c r="D55" s="9" t="str">
        <f t="shared" si="136"/>
        <v>CCP</v>
      </c>
      <c r="E55" s="18"/>
      <c r="F55" s="18"/>
      <c r="G55" s="18">
        <v>7.8366501445510606E-2</v>
      </c>
      <c r="H55" s="18">
        <v>4.644662809030109E-2</v>
      </c>
      <c r="I55" s="18">
        <v>4.8320676146513364E-2</v>
      </c>
      <c r="J55" s="18">
        <v>-1.3199665443088815E-3</v>
      </c>
      <c r="K55" s="18">
        <v>2.6203631037787334E-2</v>
      </c>
      <c r="L55" s="18">
        <v>2.2802345035590532E-2</v>
      </c>
      <c r="M55" s="17">
        <v>2.8022236172674742E-2</v>
      </c>
      <c r="N55" s="18">
        <v>2.1517933717558169E-2</v>
      </c>
      <c r="O55" s="18">
        <v>7.6613763866943296E-2</v>
      </c>
      <c r="P55" s="17">
        <v>9.5600778434559164E-3</v>
      </c>
      <c r="Q55" s="17">
        <v>2.2898366538727899E-2</v>
      </c>
      <c r="R55" s="17">
        <v>9.1637290979724728E-3</v>
      </c>
      <c r="S55" s="17">
        <v>1.6056933633566306E-2</v>
      </c>
      <c r="T55" s="17">
        <v>8.4103366088647435E-2</v>
      </c>
      <c r="U55" s="17">
        <v>0.11646825913376047</v>
      </c>
      <c r="V55" s="17">
        <v>0.12573387991443408</v>
      </c>
      <c r="W55" s="17">
        <v>0.11980967704202139</v>
      </c>
      <c r="X55" s="17">
        <v>0.11499645628820199</v>
      </c>
      <c r="Y55" s="17">
        <v>9.8000144590939753E-2</v>
      </c>
      <c r="Z55" s="17">
        <v>0.14304180402849842</v>
      </c>
      <c r="AA55" s="17">
        <v>9.1763731378586177E-2</v>
      </c>
      <c r="AB55" s="17">
        <v>0.11998966046403603</v>
      </c>
      <c r="AC55" s="17">
        <v>0.10550447859513623</v>
      </c>
      <c r="AD55" s="17">
        <v>0.1164803920494204</v>
      </c>
      <c r="AE55" s="17">
        <v>4.7987887781763661E-2</v>
      </c>
      <c r="AF55" s="17">
        <v>6.8842659438595799E-2</v>
      </c>
      <c r="AG55" s="17">
        <v>1.3717416950445038E-2</v>
      </c>
      <c r="AH55" s="17">
        <v>-0.15671588248222623</v>
      </c>
      <c r="AI55" s="17">
        <v>9.1327210132818859E-3</v>
      </c>
      <c r="AJ55" s="17">
        <v>-5.0392297814880527E-2</v>
      </c>
      <c r="AK55" s="17">
        <v>-4.5145328841661003E-2</v>
      </c>
      <c r="AL55" s="17">
        <v>-0.12003259689385459</v>
      </c>
      <c r="AM55" s="17">
        <v>-9.8426688664767115E-2</v>
      </c>
      <c r="AN55" s="17">
        <v>-1.2211132169883343E-2</v>
      </c>
      <c r="AP55" s="43">
        <v>8.300257782592535E-2</v>
      </c>
      <c r="AQ55" s="43">
        <v>3.0686262280445353E-2</v>
      </c>
      <c r="AR55" s="43">
        <v>2.5672811771138448E-2</v>
      </c>
      <c r="AS55" s="43">
        <v>3.0420838099669112E-2</v>
      </c>
      <c r="AT55" s="43">
        <v>1.6187744629686973E-2</v>
      </c>
      <c r="AU55" s="43">
        <v>0.10897996870304105</v>
      </c>
      <c r="AV55" s="43">
        <v>0.11105918531181613</v>
      </c>
      <c r="AW55" s="43">
        <v>0.11823308632443208</v>
      </c>
      <c r="AX55" s="43">
        <v>9.0087668602566673E-2</v>
      </c>
      <c r="AY55" s="43">
        <v>-2.0444274448597866E-2</v>
      </c>
      <c r="AZ55" s="43">
        <v>-2.8452320652529894E-2</v>
      </c>
      <c r="BA55" s="43">
        <v>-6.3613302347571232E-2</v>
      </c>
    </row>
    <row r="56" spans="1:53" ht="15.75" customHeight="1">
      <c r="A56" s="3">
        <v>3</v>
      </c>
      <c r="B56" s="8" t="str">
        <f t="shared" ref="B56:D56" si="137">+B40</f>
        <v>Catarina Fashion Outlet</v>
      </c>
      <c r="C56" s="9" t="str">
        <f t="shared" si="137"/>
        <v>SP</v>
      </c>
      <c r="D56" s="9" t="str">
        <f t="shared" si="137"/>
        <v>JHSF</v>
      </c>
      <c r="E56" s="18"/>
      <c r="F56" s="18"/>
      <c r="G56" s="18"/>
      <c r="H56" s="18"/>
      <c r="I56" s="18"/>
      <c r="J56" s="18"/>
      <c r="K56" s="18"/>
      <c r="L56" s="18"/>
      <c r="M56" s="17"/>
      <c r="N56" s="18">
        <v>4.007833389320159E-2</v>
      </c>
      <c r="O56" s="18">
        <v>7.8398522894826295E-2</v>
      </c>
      <c r="P56" s="17">
        <v>9.0761131547946183E-2</v>
      </c>
      <c r="Q56" s="17">
        <v>3.8137257247285117E-2</v>
      </c>
      <c r="R56" s="17">
        <v>6.7972993195775322E-2</v>
      </c>
      <c r="S56" s="17">
        <v>0.16824625645944913</v>
      </c>
      <c r="T56" s="17">
        <v>-6.3217757882518821E-3</v>
      </c>
      <c r="U56" s="17">
        <v>0.21171912604454701</v>
      </c>
      <c r="V56" s="17">
        <v>0.20246899244573524</v>
      </c>
      <c r="W56" s="17">
        <v>8.8780987073174167E-2</v>
      </c>
      <c r="X56" s="17">
        <v>0.16761123778603015</v>
      </c>
      <c r="Y56" s="17">
        <v>5.0916118396134857E-2</v>
      </c>
      <c r="Z56" s="17">
        <v>0.13467020136395114</v>
      </c>
      <c r="AA56" s="17">
        <v>0.14922825417683372</v>
      </c>
      <c r="AB56" s="17">
        <v>0.11639074292102114</v>
      </c>
      <c r="AC56" s="17">
        <v>0.12476988584751547</v>
      </c>
      <c r="AD56" s="17">
        <v>0.16243922527022714</v>
      </c>
      <c r="AE56" s="17">
        <v>-0.38892752140905551</v>
      </c>
      <c r="AF56" s="17">
        <v>-0.83110324641126698</v>
      </c>
      <c r="AG56" s="17">
        <v>-0.9691403720284687</v>
      </c>
      <c r="AH56" s="17">
        <v>-0.6402862188477374</v>
      </c>
      <c r="AI56" s="17">
        <v>-0.61066395422192055</v>
      </c>
      <c r="AJ56" s="17">
        <v>-6.6417359209034577E-2</v>
      </c>
      <c r="AK56" s="17">
        <v>6.8088807670976692E-2</v>
      </c>
      <c r="AL56" s="17">
        <v>0.2704251028175797</v>
      </c>
      <c r="AM56" s="17">
        <v>0.16700582902865801</v>
      </c>
      <c r="AN56" s="17">
        <v>9.3826505874691435E-2</v>
      </c>
      <c r="AP56" s="43"/>
      <c r="AQ56" s="43"/>
      <c r="AR56" s="43"/>
      <c r="AS56" s="43">
        <v>7.4757342188036535E-2</v>
      </c>
      <c r="AT56" s="43">
        <v>9.0001431351846017E-2</v>
      </c>
      <c r="AU56" s="43">
        <v>0.13179666428335146</v>
      </c>
      <c r="AV56" s="43">
        <v>9.9842980701342565E-2</v>
      </c>
      <c r="AW56" s="43">
        <v>0.13121105686110557</v>
      </c>
      <c r="AX56" s="43">
        <v>-4.3908484524097346E-2</v>
      </c>
      <c r="AY56" s="43">
        <v>-0.80404637963508885</v>
      </c>
      <c r="AZ56" s="43">
        <v>-0.21570614788189413</v>
      </c>
      <c r="BA56" s="43">
        <v>0.1579931844075313</v>
      </c>
    </row>
    <row r="57" spans="1:53" ht="15.75" customHeight="1">
      <c r="A57" s="3">
        <v>4</v>
      </c>
      <c r="B57" s="8" t="str">
        <f t="shared" ref="B57:D57" si="138">+B41</f>
        <v>Caxias Shopping</v>
      </c>
      <c r="C57" s="9" t="str">
        <f t="shared" si="138"/>
        <v>RJ</v>
      </c>
      <c r="D57" s="9" t="str">
        <f t="shared" si="138"/>
        <v>Aliansce Sonae</v>
      </c>
      <c r="E57" s="18">
        <v>9.7071487849689442E-2</v>
      </c>
      <c r="F57" s="18">
        <v>0.10000717823868865</v>
      </c>
      <c r="G57" s="18">
        <v>5.9057182592820112E-2</v>
      </c>
      <c r="H57" s="18">
        <v>3.3747723143296993E-2</v>
      </c>
      <c r="I57" s="18">
        <v>0.36467524679158103</v>
      </c>
      <c r="J57" s="18">
        <v>-0.10078102983068504</v>
      </c>
      <c r="K57" s="18">
        <v>1.6034890959857329E-3</v>
      </c>
      <c r="L57" s="18">
        <v>8.7325898178875372E-2</v>
      </c>
      <c r="M57" s="44">
        <v>0.10870025803790795</v>
      </c>
      <c r="N57" s="18">
        <v>8.8183031836909231E-2</v>
      </c>
      <c r="O57" s="18">
        <v>-0.19335154598111126</v>
      </c>
      <c r="P57" s="17">
        <v>0.38712186847818919</v>
      </c>
      <c r="Q57" s="17">
        <v>0.15569662456685296</v>
      </c>
      <c r="R57" s="17">
        <v>0.10091725445813648</v>
      </c>
      <c r="S57" s="17">
        <v>9.8661279292259207E-2</v>
      </c>
      <c r="T57" s="17">
        <v>0.16912059232267507</v>
      </c>
      <c r="U57" s="17">
        <v>0.11376846174926314</v>
      </c>
      <c r="V57" s="17">
        <v>0.16378034467796443</v>
      </c>
      <c r="W57" s="17">
        <v>0.19409905844110797</v>
      </c>
      <c r="X57" s="17">
        <v>0.13597235966561949</v>
      </c>
      <c r="Y57" s="17">
        <v>5.6215690629009663E-2</v>
      </c>
      <c r="Z57" s="17">
        <v>0.16581953441321517</v>
      </c>
      <c r="AA57" s="17">
        <v>3.5351722922103868E-2</v>
      </c>
      <c r="AB57" s="17">
        <v>-0.16091234034393642</v>
      </c>
      <c r="AC57" s="17">
        <v>6.1523263986139831E-2</v>
      </c>
      <c r="AD57" s="17">
        <v>3.374948689621271E-2</v>
      </c>
      <c r="AE57" s="17">
        <v>3.9874548780133301E-2</v>
      </c>
      <c r="AF57" s="17">
        <v>-0.81260849193248186</v>
      </c>
      <c r="AG57" s="17">
        <v>-0.83883796587227089</v>
      </c>
      <c r="AH57" s="17">
        <v>-0.50367175400119435</v>
      </c>
      <c r="AI57" s="17">
        <v>-0.22578986656663191</v>
      </c>
      <c r="AJ57" s="17">
        <v>-0.21437016737291748</v>
      </c>
      <c r="AK57" s="17">
        <v>-0.20739433598792623</v>
      </c>
      <c r="AL57" s="17">
        <v>-5.2570437445433327E-2</v>
      </c>
      <c r="AM57" s="17">
        <v>1.5028885482799348E-2</v>
      </c>
      <c r="AN57" s="17">
        <v>0.10002416177986584</v>
      </c>
      <c r="AP57" s="43">
        <v>8.5081619145627618E-2</v>
      </c>
      <c r="AQ57" s="43">
        <v>8.5756063588883213E-2</v>
      </c>
      <c r="AR57" s="43">
        <v>6.2478623528211763E-2</v>
      </c>
      <c r="AS57" s="43">
        <v>0.10670260830037148</v>
      </c>
      <c r="AT57" s="43">
        <v>0.11936027425171081</v>
      </c>
      <c r="AU57" s="43">
        <v>0.14785419461555449</v>
      </c>
      <c r="AV57" s="43">
        <v>0.12927609102731541</v>
      </c>
      <c r="AW57" s="43">
        <v>-3.4718767247811089E-2</v>
      </c>
      <c r="AX57" s="43">
        <v>4.5391851865410837E-2</v>
      </c>
      <c r="AY57" s="43">
        <v>-0.72522021803237346</v>
      </c>
      <c r="AZ57" s="43">
        <v>-0.21578423235854427</v>
      </c>
      <c r="BA57" s="43">
        <v>3.3500909972316473E-2</v>
      </c>
    </row>
    <row r="58" spans="1:53" ht="15.75" customHeight="1">
      <c r="A58" s="3">
        <v>5</v>
      </c>
      <c r="B58" s="8" t="str">
        <f t="shared" ref="B58:D58" si="139">+B42</f>
        <v>Shopping Bela Vista</v>
      </c>
      <c r="C58" s="9" t="str">
        <f t="shared" si="139"/>
        <v>BA</v>
      </c>
      <c r="D58" s="9" t="str">
        <f t="shared" si="139"/>
        <v>JHSF</v>
      </c>
      <c r="E58" s="18"/>
      <c r="F58" s="18"/>
      <c r="G58" s="18"/>
      <c r="H58" s="18"/>
      <c r="I58" s="18"/>
      <c r="J58" s="18"/>
      <c r="K58" s="18"/>
      <c r="L58" s="18"/>
      <c r="M58" s="17"/>
      <c r="N58" s="18">
        <v>4.6012667858538858E-2</v>
      </c>
      <c r="O58" s="18">
        <v>9.2582503288534124E-3</v>
      </c>
      <c r="P58" s="17">
        <v>1.0999524743570799E-2</v>
      </c>
      <c r="Q58" s="17">
        <v>-1.5542298179094471E-2</v>
      </c>
      <c r="R58" s="17">
        <v>6.6000000000000059E-2</v>
      </c>
      <c r="S58" s="17">
        <v>4.2841013645679604E-2</v>
      </c>
      <c r="T58" s="17">
        <v>7.6910404618306005E-2</v>
      </c>
      <c r="U58" s="17">
        <v>8.364258766290078E-2</v>
      </c>
      <c r="V58" s="17">
        <v>7.5468942268402728E-2</v>
      </c>
      <c r="W58" s="17">
        <v>9.5492217139902635E-2</v>
      </c>
      <c r="X58" s="17">
        <v>0.12391145693497152</v>
      </c>
      <c r="Y58" s="17">
        <v>0.13732011137353495</v>
      </c>
      <c r="Z58" s="17">
        <v>0.14066503400820829</v>
      </c>
      <c r="AA58" s="17">
        <v>0.13162046541051975</v>
      </c>
      <c r="AB58" s="17">
        <v>8.4109644410149453E-2</v>
      </c>
      <c r="AC58" s="17">
        <v>6.3716678466624543E-2</v>
      </c>
      <c r="AD58" s="17">
        <v>7.8674874765359837E-2</v>
      </c>
      <c r="AE58" s="17">
        <v>-0.30520047405992567</v>
      </c>
      <c r="AF58" s="17">
        <v>-0.95638988687862281</v>
      </c>
      <c r="AG58" s="17">
        <v>-0.95938564853544717</v>
      </c>
      <c r="AH58" s="17">
        <v>-0.55850267364457207</v>
      </c>
      <c r="AI58" s="17">
        <v>-0.83184077362933206</v>
      </c>
      <c r="AJ58" s="17">
        <v>-0.35598269458444387</v>
      </c>
      <c r="AK58" s="17">
        <v>-0.29621311788607241</v>
      </c>
      <c r="AL58" s="17">
        <v>-0.20020623534823212</v>
      </c>
      <c r="AM58" s="17">
        <v>-0.14569314257034893</v>
      </c>
      <c r="AN58" s="17">
        <v>4.5814993162734075E-2</v>
      </c>
      <c r="AP58" s="43"/>
      <c r="AQ58" s="43"/>
      <c r="AR58" s="43"/>
      <c r="AS58" s="43">
        <v>1.9802281810607614E-2</v>
      </c>
      <c r="AT58" s="43">
        <v>2.993583725812754E-2</v>
      </c>
      <c r="AU58" s="43">
        <v>7.7882068156539086E-2</v>
      </c>
      <c r="AV58" s="43">
        <v>0.11878503893553183</v>
      </c>
      <c r="AW58" s="43">
        <v>0.11273126975673287</v>
      </c>
      <c r="AX58" s="43">
        <v>-5.3146193604140413E-2</v>
      </c>
      <c r="AY58" s="43">
        <v>-0.76137101806420071</v>
      </c>
      <c r="AZ58" s="43">
        <v>-0.49200251147549079</v>
      </c>
      <c r="BA58" s="43">
        <v>-8.1130560828325926E-2</v>
      </c>
    </row>
    <row r="59" spans="1:53" ht="15.75" customHeight="1">
      <c r="A59" s="3">
        <v>6</v>
      </c>
      <c r="B59" s="8" t="str">
        <f t="shared" ref="B59:D59" si="140">+B43</f>
        <v>Parque Shopping Belém</v>
      </c>
      <c r="C59" s="9" t="str">
        <f t="shared" si="140"/>
        <v>PA</v>
      </c>
      <c r="D59" s="9" t="str">
        <f t="shared" si="140"/>
        <v>Aliansce Sonae</v>
      </c>
      <c r="E59" s="18"/>
      <c r="F59" s="18"/>
      <c r="G59" s="18">
        <v>-0.15999484672248421</v>
      </c>
      <c r="H59" s="18">
        <v>-4.2617289639038658E-2</v>
      </c>
      <c r="I59" s="18">
        <v>-4.1713371537642541E-2</v>
      </c>
      <c r="J59" s="18">
        <v>-7.0744156637711386E-2</v>
      </c>
      <c r="K59" s="18">
        <v>-0.12211162901655848</v>
      </c>
      <c r="L59" s="18">
        <v>0.1149803914854175</v>
      </c>
      <c r="M59" s="17">
        <v>1.2002356134512837E-2</v>
      </c>
      <c r="N59" s="18">
        <v>6.7891751125934707E-2</v>
      </c>
      <c r="O59" s="18">
        <v>4.1915750357248927E-2</v>
      </c>
      <c r="P59" s="17">
        <v>6.5471973422668528E-2</v>
      </c>
      <c r="Q59" s="17">
        <v>-2.0766061367790356E-2</v>
      </c>
      <c r="R59" s="17">
        <v>2.0380850940623585E-2</v>
      </c>
      <c r="S59" s="17">
        <v>0.14454810670136231</v>
      </c>
      <c r="T59" s="17">
        <v>8.4773959317046454E-2</v>
      </c>
      <c r="U59" s="17">
        <v>5.4868677847600633E-2</v>
      </c>
      <c r="V59" s="17">
        <v>8.9113313380918546E-2</v>
      </c>
      <c r="W59" s="17">
        <v>8.7090174034177625E-2</v>
      </c>
      <c r="X59" s="17">
        <v>4.5565765532209257E-2</v>
      </c>
      <c r="Y59" s="17">
        <v>5.3796081802693019E-2</v>
      </c>
      <c r="Z59" s="17">
        <v>0.12022011669553789</v>
      </c>
      <c r="AA59" s="17">
        <v>0.12825109020910053</v>
      </c>
      <c r="AB59" s="17">
        <v>9.4081115541157168E-2</v>
      </c>
      <c r="AC59" s="17">
        <v>9.1766795240818766E-2</v>
      </c>
      <c r="AD59" s="17">
        <v>0.11527209618608047</v>
      </c>
      <c r="AE59" s="17">
        <v>7.8698136258959606E-2</v>
      </c>
      <c r="AF59" s="17">
        <v>-0.90743551052053562</v>
      </c>
      <c r="AG59" s="17">
        <v>-0.92564690411071027</v>
      </c>
      <c r="AH59" s="17">
        <v>-0.64764060279000679</v>
      </c>
      <c r="AI59" s="17">
        <v>-0.22669881195377706</v>
      </c>
      <c r="AJ59" s="17">
        <v>-0.12327302022085351</v>
      </c>
      <c r="AK59" s="17">
        <v>-0.15013831240915854</v>
      </c>
      <c r="AL59" s="17">
        <v>1.3469584231281972E-2</v>
      </c>
      <c r="AM59" s="17" t="s">
        <v>85</v>
      </c>
      <c r="AN59" s="17" t="s">
        <v>85</v>
      </c>
      <c r="AP59" s="43">
        <v>-3.4369355925478628E-2</v>
      </c>
      <c r="AQ59" s="43">
        <v>-5.2191419923699134E-2</v>
      </c>
      <c r="AR59" s="43">
        <v>-6.9563381455546303E-3</v>
      </c>
      <c r="AS59" s="43">
        <v>6.0088356757410866E-2</v>
      </c>
      <c r="AT59" s="43">
        <v>4.2709084426637345E-2</v>
      </c>
      <c r="AU59" s="43">
        <v>7.6102604980263111E-2</v>
      </c>
      <c r="AV59" s="43">
        <v>6.2010770335010568E-2</v>
      </c>
      <c r="AW59" s="43">
        <v>0.10879118015085809</v>
      </c>
      <c r="AX59" s="43">
        <v>9.5095225273094552E-2</v>
      </c>
      <c r="AY59" s="43">
        <v>-0.82597326434637253</v>
      </c>
      <c r="AZ59" s="43">
        <v>-0.16664425264024141</v>
      </c>
      <c r="BA59" s="43">
        <v>1.3469584231281972E-2</v>
      </c>
    </row>
    <row r="60" spans="1:53" ht="15.75" customHeight="1">
      <c r="A60" s="3">
        <v>7</v>
      </c>
      <c r="B60" s="8" t="str">
        <f t="shared" ref="B60:D60" si="141">+B44</f>
        <v>Shopping Ponta Negra</v>
      </c>
      <c r="C60" s="9" t="str">
        <f t="shared" si="141"/>
        <v>AM</v>
      </c>
      <c r="D60" s="9" t="str">
        <f t="shared" si="141"/>
        <v>JHSF</v>
      </c>
      <c r="E60" s="18"/>
      <c r="F60" s="18"/>
      <c r="G60" s="18"/>
      <c r="H60" s="18"/>
      <c r="I60" s="18"/>
      <c r="J60" s="18"/>
      <c r="K60" s="18"/>
      <c r="L60" s="18"/>
      <c r="M60" s="17"/>
      <c r="N60" s="18">
        <v>0.1104679735587264</v>
      </c>
      <c r="O60" s="18">
        <v>5.4956753875840869E-2</v>
      </c>
      <c r="P60" s="17">
        <v>-3.0448152568781639E-2</v>
      </c>
      <c r="Q60" s="17">
        <v>-7.1451820248050746E-2</v>
      </c>
      <c r="R60" s="17">
        <v>-5.7443317191812615E-2</v>
      </c>
      <c r="S60" s="17">
        <v>-3.1904393452231505E-2</v>
      </c>
      <c r="T60" s="17">
        <v>2.6534877126177081E-2</v>
      </c>
      <c r="U60" s="17">
        <v>-2.8220958143571728E-2</v>
      </c>
      <c r="V60" s="17">
        <v>-3.6452541419427886E-2</v>
      </c>
      <c r="W60" s="17">
        <v>-1.6407691135891023E-2</v>
      </c>
      <c r="X60" s="17">
        <v>-3.7568221336351182E-2</v>
      </c>
      <c r="Y60" s="17">
        <v>-9.4386891900460901E-3</v>
      </c>
      <c r="Z60" s="17">
        <v>1.2668282170749334E-2</v>
      </c>
      <c r="AA60" s="17">
        <v>1.3083836028148665E-2</v>
      </c>
      <c r="AB60" s="17">
        <v>4.5174785370202919E-2</v>
      </c>
      <c r="AC60" s="17">
        <v>-2.7792707074456802E-2</v>
      </c>
      <c r="AD60" s="17">
        <v>7.1652175095210158E-2</v>
      </c>
      <c r="AE60" s="17">
        <v>-0.29920039741522675</v>
      </c>
      <c r="AF60" s="17">
        <v>-0.66501031633386121</v>
      </c>
      <c r="AG60" s="17">
        <v>-0.9190280135256963</v>
      </c>
      <c r="AH60" s="17">
        <v>-0.45579935493931845</v>
      </c>
      <c r="AI60" s="17">
        <v>-0.12823499492668</v>
      </c>
      <c r="AJ60" s="17">
        <v>-9.3827949779967779E-2</v>
      </c>
      <c r="AK60" s="17">
        <v>-4.2340119626692485E-2</v>
      </c>
      <c r="AL60" s="17">
        <v>-8.3331727502512054E-2</v>
      </c>
      <c r="AM60" s="17">
        <v>-8.5145848601379193E-2</v>
      </c>
      <c r="AN60" s="17">
        <v>-2.2847321062340664E-2</v>
      </c>
      <c r="AP60" s="43"/>
      <c r="AQ60" s="43"/>
      <c r="AR60" s="43"/>
      <c r="AS60" s="43">
        <v>3.3125844858712394E-2</v>
      </c>
      <c r="AT60" s="43">
        <v>-5.4879240911332561E-2</v>
      </c>
      <c r="AU60" s="43">
        <v>-1.3411252317176325E-2</v>
      </c>
      <c r="AV60" s="43">
        <v>-2.1163792034356144E-2</v>
      </c>
      <c r="AW60" s="43">
        <v>2.6247511583702421E-2</v>
      </c>
      <c r="AX60" s="43">
        <v>-8.289897764455112E-2</v>
      </c>
      <c r="AY60" s="43">
        <v>-0.68261365964406528</v>
      </c>
      <c r="AZ60" s="43">
        <v>-8.7829803226609493E-2</v>
      </c>
      <c r="BA60" s="43">
        <v>-5.8997919413600886E-2</v>
      </c>
    </row>
    <row r="61" spans="1:53" ht="15.75" customHeight="1">
      <c r="A61" s="3">
        <v>8</v>
      </c>
      <c r="B61" s="8" t="str">
        <f t="shared" ref="B61:D61" si="142">+B45</f>
        <v>Santana Parque Shopping</v>
      </c>
      <c r="C61" s="9" t="str">
        <f t="shared" si="142"/>
        <v>SP</v>
      </c>
      <c r="D61" s="9" t="str">
        <f t="shared" si="142"/>
        <v>Aliansce Sonae</v>
      </c>
      <c r="E61" s="18"/>
      <c r="F61" s="18"/>
      <c r="G61" s="18"/>
      <c r="H61" s="18"/>
      <c r="I61" s="18"/>
      <c r="J61" s="18"/>
      <c r="K61" s="18"/>
      <c r="L61" s="18"/>
      <c r="M61" s="17"/>
      <c r="N61" s="18"/>
      <c r="O61" s="18"/>
      <c r="P61" s="17"/>
      <c r="Q61" s="17"/>
      <c r="R61" s="17"/>
      <c r="S61" s="17"/>
      <c r="T61" s="17" t="s">
        <v>85</v>
      </c>
      <c r="U61" s="17">
        <v>5.8836024156638134E-2</v>
      </c>
      <c r="V61" s="17">
        <v>0.14496900120675793</v>
      </c>
      <c r="W61" s="17">
        <v>4.5169945790474619E-2</v>
      </c>
      <c r="X61" s="17">
        <v>7.2793670722322679E-2</v>
      </c>
      <c r="Y61" s="17">
        <v>5.2811587709437502E-2</v>
      </c>
      <c r="Z61" s="17">
        <v>-6.2688921789040064E-2</v>
      </c>
      <c r="AA61" s="17">
        <v>4.9200180158960549E-2</v>
      </c>
      <c r="AB61" s="17">
        <v>4.7266137082555115E-2</v>
      </c>
      <c r="AC61" s="17">
        <v>-3.494021387330537E-2</v>
      </c>
      <c r="AD61" s="17">
        <v>3.6908141997602062E-2</v>
      </c>
      <c r="AE61" s="17">
        <v>-7.5893724771746607E-2</v>
      </c>
      <c r="AF61" s="17">
        <v>-0.88065951304355294</v>
      </c>
      <c r="AG61" s="17">
        <v>-0.90699089582423664</v>
      </c>
      <c r="AH61" s="17">
        <v>-0.82119543678408957</v>
      </c>
      <c r="AI61" s="17">
        <v>-0.45328568369934819</v>
      </c>
      <c r="AJ61" s="17">
        <v>-0.44577237823003246</v>
      </c>
      <c r="AK61" s="17">
        <v>-0.43122992524196058</v>
      </c>
      <c r="AL61" s="17">
        <v>-0.19493092977645432</v>
      </c>
      <c r="AM61" s="17">
        <v>-0.11692750557931542</v>
      </c>
      <c r="AN61" s="17">
        <v>-0.20856096582076422</v>
      </c>
      <c r="AP61" s="43"/>
      <c r="AQ61" s="43"/>
      <c r="AR61" s="43"/>
      <c r="AS61" s="43"/>
      <c r="AT61" s="43"/>
      <c r="AU61" s="43">
        <v>0.10216243944363357</v>
      </c>
      <c r="AV61" s="43">
        <v>5.6850992480830254E-2</v>
      </c>
      <c r="AW61" s="43">
        <v>1.7646493497131654E-2</v>
      </c>
      <c r="AX61" s="43">
        <v>-2.5556066625707419E-2</v>
      </c>
      <c r="AY61" s="43">
        <v>-0.86850542178708068</v>
      </c>
      <c r="AZ61" s="43">
        <v>-0.44306858516763592</v>
      </c>
      <c r="BA61" s="43">
        <v>-0.18187079030751729</v>
      </c>
    </row>
    <row r="62" spans="1:53" ht="15.75" customHeight="1">
      <c r="A62" s="3">
        <v>9</v>
      </c>
      <c r="B62" s="8" t="str">
        <f t="shared" ref="B62:D62" si="143">+B46</f>
        <v>Plaza Sul Shopping</v>
      </c>
      <c r="C62" s="9" t="str">
        <f t="shared" si="143"/>
        <v>SP</v>
      </c>
      <c r="D62" s="9" t="str">
        <f t="shared" si="143"/>
        <v>Aliansce Sonae</v>
      </c>
      <c r="E62" s="18"/>
      <c r="F62" s="18"/>
      <c r="G62" s="18"/>
      <c r="H62" s="18"/>
      <c r="I62" s="18"/>
      <c r="J62" s="18"/>
      <c r="K62" s="18"/>
      <c r="L62" s="18"/>
      <c r="M62" s="17"/>
      <c r="N62" s="18"/>
      <c r="O62" s="18"/>
      <c r="P62" s="17"/>
      <c r="Q62" s="17"/>
      <c r="R62" s="17"/>
      <c r="S62" s="17"/>
      <c r="T62" s="17"/>
      <c r="U62" s="17"/>
      <c r="V62" s="17"/>
      <c r="W62" s="17"/>
      <c r="X62" s="17">
        <v>8.7228996798323299E-2</v>
      </c>
      <c r="Y62" s="17">
        <v>4.3901606658622194E-2</v>
      </c>
      <c r="Z62" s="17">
        <v>7.1379409993922005E-2</v>
      </c>
      <c r="AA62" s="17">
        <v>9.3433965380865791E-2</v>
      </c>
      <c r="AB62" s="17">
        <v>4.2642857030723347E-2</v>
      </c>
      <c r="AC62" s="17">
        <v>-5.3520425441424324E-2</v>
      </c>
      <c r="AD62" s="17">
        <v>7.4464906034768186E-2</v>
      </c>
      <c r="AE62" s="17">
        <v>5.4664628524440095E-2</v>
      </c>
      <c r="AF62" s="17">
        <v>-0.90477747774124406</v>
      </c>
      <c r="AG62" s="17">
        <v>-0.91812205783485157</v>
      </c>
      <c r="AH62" s="17">
        <v>-0.71363787239054755</v>
      </c>
      <c r="AI62" s="17">
        <v>-0.36011206695083553</v>
      </c>
      <c r="AJ62" s="17">
        <v>-0.27096316344076177</v>
      </c>
      <c r="AK62" s="17">
        <v>-0.37158276342344354</v>
      </c>
      <c r="AL62" s="17">
        <v>-0.19493092977645432</v>
      </c>
      <c r="AM62" s="17">
        <v>-6.1847164496145579E-2</v>
      </c>
      <c r="AN62" s="17">
        <v>-0.20635225458765161</v>
      </c>
      <c r="AP62" s="43"/>
      <c r="AQ62" s="43"/>
      <c r="AR62" s="43"/>
      <c r="AS62" s="43"/>
      <c r="AT62" s="43"/>
      <c r="AU62" s="43"/>
      <c r="AV62" s="43">
        <v>6.5609737274423763E-2</v>
      </c>
      <c r="AW62" s="43">
        <v>6.5070924895748838E-2</v>
      </c>
      <c r="AX62" s="43">
        <v>2.2018078508066807E-2</v>
      </c>
      <c r="AY62" s="43">
        <v>-0.84633293103521978</v>
      </c>
      <c r="AZ62" s="43">
        <v>-0.33516108983899107</v>
      </c>
      <c r="BA62" s="43">
        <v>-0.16024772515167107</v>
      </c>
    </row>
    <row r="63" spans="1:53" ht="15.75" customHeight="1">
      <c r="A63" s="3">
        <v>10</v>
      </c>
      <c r="B63" s="8" t="str">
        <f t="shared" ref="B63:D63" si="144">+B47</f>
        <v>Natal Shopping</v>
      </c>
      <c r="C63" s="9" t="str">
        <f t="shared" si="144"/>
        <v>RN</v>
      </c>
      <c r="D63" s="9" t="str">
        <f t="shared" si="144"/>
        <v>Ancar Ivanhoé</v>
      </c>
      <c r="E63" s="18"/>
      <c r="F63" s="18"/>
      <c r="G63" s="18"/>
      <c r="H63" s="18"/>
      <c r="I63" s="18"/>
      <c r="J63" s="18"/>
      <c r="K63" s="18"/>
      <c r="L63" s="18"/>
      <c r="M63" s="17"/>
      <c r="N63" s="18"/>
      <c r="O63" s="18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>
        <v>4.4237417768957954E-2</v>
      </c>
      <c r="AA63" s="17">
        <v>4.0640632658962561E-2</v>
      </c>
      <c r="AB63" s="17">
        <v>6.6142167020934339E-2</v>
      </c>
      <c r="AC63" s="17">
        <v>0.12951062831271787</v>
      </c>
      <c r="AD63" s="17">
        <v>-5.8107503401766403E-3</v>
      </c>
      <c r="AE63" s="17">
        <v>-1</v>
      </c>
      <c r="AF63" s="17">
        <v>-0.41077412947299818</v>
      </c>
      <c r="AG63" s="17">
        <v>0.48290537264809319</v>
      </c>
      <c r="AH63" s="17">
        <v>3.9821523400193071E-2</v>
      </c>
      <c r="AI63" s="17">
        <v>5.038967478683487E-2</v>
      </c>
      <c r="AJ63" s="17">
        <v>-0.22381042619843627</v>
      </c>
      <c r="AK63" s="17">
        <v>-0.11974208164722511</v>
      </c>
      <c r="AL63" s="17">
        <v>-1.1699565782332222E-2</v>
      </c>
      <c r="AM63" s="17">
        <v>-5.8194567086115589E-2</v>
      </c>
      <c r="AN63" s="17">
        <v>6.9465238313770605E-4</v>
      </c>
      <c r="AP63" s="43"/>
      <c r="AQ63" s="43"/>
      <c r="AR63" s="43"/>
      <c r="AS63" s="43"/>
      <c r="AT63" s="43"/>
      <c r="AU63" s="43"/>
      <c r="AV63" s="43">
        <v>6.5609737274423763E-2</v>
      </c>
      <c r="AW63" s="43">
        <v>5.3679431275355904E-2</v>
      </c>
      <c r="AX63" s="43">
        <v>-0.29210004067581963</v>
      </c>
      <c r="AY63" s="43">
        <v>4.3555274097962338E-2</v>
      </c>
      <c r="AZ63" s="43">
        <v>-9.2729153920376839E-2</v>
      </c>
      <c r="BA63" s="43">
        <v>-1.8164695894138272E-2</v>
      </c>
    </row>
    <row r="64" spans="1:53" ht="15.75" customHeight="1">
      <c r="A64" s="3">
        <v>11</v>
      </c>
      <c r="B64" s="8" t="str">
        <f t="shared" ref="B64:D65" si="145">+B48</f>
        <v>Shopping Downtown</v>
      </c>
      <c r="C64" s="9" t="str">
        <f t="shared" si="145"/>
        <v>RJ</v>
      </c>
      <c r="D64" s="9" t="str">
        <f t="shared" si="145"/>
        <v>Ancar Ivanhoé</v>
      </c>
      <c r="E64" s="18"/>
      <c r="F64" s="18"/>
      <c r="G64" s="18"/>
      <c r="H64" s="18"/>
      <c r="I64" s="18"/>
      <c r="J64" s="18"/>
      <c r="K64" s="18"/>
      <c r="L64" s="18"/>
      <c r="M64" s="17"/>
      <c r="N64" s="18"/>
      <c r="O64" s="18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>
        <v>0.10848364459705229</v>
      </c>
      <c r="AA64" s="17">
        <v>7.4707572089072416E-2</v>
      </c>
      <c r="AB64" s="17">
        <v>8.64740552976484E-2</v>
      </c>
      <c r="AC64" s="17">
        <v>9.5761866156873987E-2</v>
      </c>
      <c r="AD64" s="17">
        <v>0.10320000000000018</v>
      </c>
      <c r="AE64" s="17">
        <v>-1</v>
      </c>
      <c r="AF64" s="17">
        <v>-0.44978435580244469</v>
      </c>
      <c r="AG64" s="17">
        <v>0.60756029417120838</v>
      </c>
      <c r="AH64" s="17">
        <v>-0.56219195068393235</v>
      </c>
      <c r="AI64" s="17">
        <v>-0.31139824116526971</v>
      </c>
      <c r="AJ64" s="17">
        <v>-0.27817655355605553</v>
      </c>
      <c r="AK64" s="17">
        <v>-0.1411406411193793</v>
      </c>
      <c r="AL64" s="17">
        <v>-0.14727530079003903</v>
      </c>
      <c r="AM64" s="17">
        <v>1.573019820410293E-2</v>
      </c>
      <c r="AN64" s="17">
        <v>0.12211940776808405</v>
      </c>
      <c r="AP64" s="43"/>
      <c r="AQ64" s="43"/>
      <c r="AR64" s="43"/>
      <c r="AS64" s="43"/>
      <c r="AT64" s="43"/>
      <c r="AU64" s="43"/>
      <c r="AV64" s="43">
        <v>6.5609737274423763E-2</v>
      </c>
      <c r="AW64" s="43">
        <v>8.913193502418415E-2</v>
      </c>
      <c r="AX64" s="43">
        <v>-0.26701271128104198</v>
      </c>
      <c r="AY64" s="43">
        <v>-9.2163040458275725E-2</v>
      </c>
      <c r="AZ64" s="43">
        <v>-0.24045578663295453</v>
      </c>
      <c r="BA64" s="43">
        <v>1.8290251761400311E-2</v>
      </c>
    </row>
    <row r="65" spans="1:53" ht="15.75" customHeight="1">
      <c r="A65" s="3">
        <v>12</v>
      </c>
      <c r="B65" s="8" t="str">
        <f t="shared" si="145"/>
        <v>Internacional Shopping</v>
      </c>
      <c r="C65" s="9" t="str">
        <f t="shared" si="145"/>
        <v>SP</v>
      </c>
      <c r="D65" s="9" t="str">
        <f t="shared" si="145"/>
        <v>Gazit Brasil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>
        <v>5.2362634440924483E-2</v>
      </c>
      <c r="AD65" s="67">
        <v>4.9990510975093327E-2</v>
      </c>
      <c r="AE65" s="17">
        <v>-1</v>
      </c>
      <c r="AF65" s="17">
        <v>-0.97461163901735182</v>
      </c>
      <c r="AG65" s="17">
        <v>-0.95859117953190176</v>
      </c>
      <c r="AH65" s="17">
        <v>-0.68620909806862784</v>
      </c>
      <c r="AI65" s="17">
        <v>-8.1200414073783422E-2</v>
      </c>
      <c r="AJ65" s="17">
        <v>-4.7905489333958551E-2</v>
      </c>
      <c r="AK65" s="17">
        <v>-0.22704878812935558</v>
      </c>
      <c r="AL65" s="17">
        <v>-0.15654526871539953</v>
      </c>
      <c r="AM65" s="17">
        <v>3.1527669679632275E-2</v>
      </c>
      <c r="AN65" s="17">
        <v>7.6175700342572927E-2</v>
      </c>
      <c r="AP65" s="75"/>
      <c r="AQ65" s="75"/>
      <c r="AR65" s="75"/>
      <c r="AS65" s="75"/>
      <c r="AT65" s="75"/>
      <c r="AU65" s="75"/>
      <c r="AV65" s="75"/>
      <c r="AW65" s="75"/>
      <c r="AX65" s="75">
        <v>-0.29919440733692781</v>
      </c>
      <c r="AY65" s="75">
        <v>-0.87413843778063149</v>
      </c>
      <c r="AZ65" s="75">
        <v>-0.11706891724251445</v>
      </c>
      <c r="BA65" s="75">
        <v>2.7706080862603955E-3</v>
      </c>
    </row>
    <row r="66" spans="1:53" ht="17.25" customHeight="1">
      <c r="B66" s="21" t="s">
        <v>71</v>
      </c>
      <c r="C66" s="29"/>
      <c r="D66" s="22"/>
      <c r="E66" s="34"/>
      <c r="F66" s="34"/>
      <c r="G66" s="34"/>
      <c r="H66" s="34"/>
      <c r="I66" s="34"/>
      <c r="J66" s="34"/>
      <c r="K66" s="34"/>
      <c r="L66" s="36"/>
      <c r="M66" s="36"/>
      <c r="N66" s="34">
        <v>8.491724590525096E-2</v>
      </c>
      <c r="O66" s="36">
        <v>2.7008623301146839E-2</v>
      </c>
      <c r="P66" s="36">
        <v>0.10889245716935458</v>
      </c>
      <c r="Q66" s="36">
        <v>3.1005395122082113E-2</v>
      </c>
      <c r="R66" s="36">
        <v>5.9607769114319531E-2</v>
      </c>
      <c r="S66" s="36">
        <v>7.1993683603662983E-2</v>
      </c>
      <c r="T66" s="55">
        <v>6.2692985282828184E-2</v>
      </c>
      <c r="U66" s="55">
        <v>0.10536337472271962</v>
      </c>
      <c r="V66" s="55">
        <v>0.11215867812476166</v>
      </c>
      <c r="W66" s="55">
        <v>8.8663729106189137E-2</v>
      </c>
      <c r="X66" s="55">
        <v>9.5453838919503875E-2</v>
      </c>
      <c r="Y66" s="55">
        <v>4.4638318650282782E-2</v>
      </c>
      <c r="Z66" s="55">
        <v>8.8654048713940004E-2</v>
      </c>
      <c r="AA66" s="55">
        <v>8.6744641330525729E-2</v>
      </c>
      <c r="AB66" s="55">
        <v>6.0922201144998134E-2</v>
      </c>
      <c r="AC66" s="55">
        <v>6.6172648405748546E-2</v>
      </c>
      <c r="AD66" s="55">
        <v>7.3003425831859703E-2</v>
      </c>
      <c r="AE66" s="55">
        <v>-0.38767399211533893</v>
      </c>
      <c r="AF66" s="55">
        <v>-0.74075032347422465</v>
      </c>
      <c r="AG66" s="55">
        <v>-0.58237801030187808</v>
      </c>
      <c r="AH66" s="55">
        <v>-0.5520760841616954</v>
      </c>
      <c r="AI66" s="55">
        <v>-0.32004733570960975</v>
      </c>
      <c r="AJ66" s="55">
        <v>-0.17273558052354787</v>
      </c>
      <c r="AK66" s="55">
        <v>-0.11743835734151675</v>
      </c>
      <c r="AL66" s="55">
        <v>-2.2378949102023871E-2</v>
      </c>
      <c r="AM66" s="55">
        <v>2.7981278291760114E-2</v>
      </c>
      <c r="AN66" s="55">
        <v>4.2037440842721541E-2</v>
      </c>
      <c r="AO66" s="37"/>
      <c r="AP66" s="36"/>
      <c r="AQ66" s="36"/>
      <c r="AR66" s="36"/>
      <c r="AS66" s="36">
        <v>7.805972454620691E-2</v>
      </c>
      <c r="AT66" s="36">
        <v>5.3598674470516361E-2</v>
      </c>
      <c r="AU66" s="36">
        <v>9.480666447331898E-2</v>
      </c>
      <c r="AV66" s="36">
        <v>7.5500646186624332E-2</v>
      </c>
      <c r="AW66" s="36">
        <v>7.5403327291663436E-2</v>
      </c>
      <c r="AX66" s="36">
        <v>-0.11106294720119125</v>
      </c>
      <c r="AY66" s="36">
        <v>-0.62264512932598493</v>
      </c>
      <c r="AZ66" s="36">
        <v>-0.20455379155182596</v>
      </c>
      <c r="BA66" s="36">
        <v>2.0266706721161265E-2</v>
      </c>
    </row>
    <row r="67" spans="1:53" ht="28.5" customHeight="1">
      <c r="E67" s="16"/>
    </row>
    <row r="68" spans="1:53" s="7" customFormat="1" ht="17.25" customHeight="1">
      <c r="A68" s="6"/>
      <c r="B68" s="121" t="s">
        <v>73</v>
      </c>
      <c r="C68" s="116" t="s">
        <v>35</v>
      </c>
      <c r="D68" s="120" t="s">
        <v>51</v>
      </c>
      <c r="E68" s="30">
        <v>43131</v>
      </c>
      <c r="F68" s="30">
        <f>EOMONTH(E68,1)</f>
        <v>43159</v>
      </c>
      <c r="G68" s="30">
        <f t="shared" ref="G68:M68" si="146">EOMONTH(F68,1)</f>
        <v>43190</v>
      </c>
      <c r="H68" s="30">
        <f t="shared" si="146"/>
        <v>43220</v>
      </c>
      <c r="I68" s="30">
        <f t="shared" si="146"/>
        <v>43251</v>
      </c>
      <c r="J68" s="30">
        <f t="shared" si="146"/>
        <v>43281</v>
      </c>
      <c r="K68" s="30">
        <f t="shared" si="146"/>
        <v>43312</v>
      </c>
      <c r="L68" s="30">
        <f t="shared" si="146"/>
        <v>43343</v>
      </c>
      <c r="M68" s="30">
        <f t="shared" si="146"/>
        <v>43373</v>
      </c>
      <c r="N68" s="30">
        <f t="shared" ref="N68" si="147">EOMONTH(M68,1)</f>
        <v>43404</v>
      </c>
      <c r="O68" s="30">
        <f t="shared" ref="O68" si="148">EOMONTH(N68,1)</f>
        <v>43434</v>
      </c>
      <c r="P68" s="30">
        <f t="shared" ref="P68" si="149">EOMONTH(O68,1)</f>
        <v>43465</v>
      </c>
      <c r="Q68" s="51">
        <f>+Q52</f>
        <v>43496</v>
      </c>
      <c r="R68" s="51">
        <f t="shared" ref="R68:S68" si="150">+R52</f>
        <v>43524</v>
      </c>
      <c r="S68" s="51">
        <f t="shared" si="150"/>
        <v>43555</v>
      </c>
      <c r="T68" s="52">
        <f t="shared" ref="T68:Y68" si="151">+T52</f>
        <v>43585</v>
      </c>
      <c r="U68" s="52">
        <f t="shared" si="151"/>
        <v>43616</v>
      </c>
      <c r="V68" s="52">
        <f t="shared" si="151"/>
        <v>43646</v>
      </c>
      <c r="W68" s="53">
        <f t="shared" si="151"/>
        <v>43677</v>
      </c>
      <c r="X68" s="53">
        <f t="shared" si="151"/>
        <v>43708</v>
      </c>
      <c r="Y68" s="53">
        <f t="shared" si="151"/>
        <v>43738</v>
      </c>
      <c r="Z68" s="59">
        <f t="shared" ref="Z68:AB68" si="152">+Z52</f>
        <v>43769</v>
      </c>
      <c r="AA68" s="59">
        <f t="shared" si="152"/>
        <v>43799</v>
      </c>
      <c r="AB68" s="59">
        <f t="shared" si="152"/>
        <v>43830</v>
      </c>
      <c r="AC68" s="61">
        <f t="shared" ref="AC68:AE68" si="153">+AC52</f>
        <v>43861</v>
      </c>
      <c r="AD68" s="61">
        <f t="shared" si="153"/>
        <v>43890</v>
      </c>
      <c r="AE68" s="61">
        <f t="shared" si="153"/>
        <v>43921</v>
      </c>
      <c r="AF68" s="62">
        <f t="shared" ref="AF68:AH68" si="154">+AF52</f>
        <v>43951</v>
      </c>
      <c r="AG68" s="62">
        <f t="shared" si="154"/>
        <v>43982</v>
      </c>
      <c r="AH68" s="62">
        <f t="shared" si="154"/>
        <v>44012</v>
      </c>
      <c r="AI68" s="76">
        <f t="shared" ref="AI68:AK68" si="155">+AI52</f>
        <v>44043</v>
      </c>
      <c r="AJ68" s="76">
        <f t="shared" si="155"/>
        <v>44074</v>
      </c>
      <c r="AK68" s="76">
        <f t="shared" si="155"/>
        <v>44104</v>
      </c>
      <c r="AL68" s="102">
        <f t="shared" ref="AL68:AN68" si="156">+AL52</f>
        <v>44135</v>
      </c>
      <c r="AM68" s="102">
        <f t="shared" si="156"/>
        <v>44165</v>
      </c>
      <c r="AN68" s="102">
        <f t="shared" si="156"/>
        <v>44196</v>
      </c>
      <c r="AO68" s="4"/>
      <c r="AP68" s="112" t="s">
        <v>7</v>
      </c>
      <c r="AQ68" s="112" t="s">
        <v>10</v>
      </c>
      <c r="AR68" s="112" t="s">
        <v>36</v>
      </c>
      <c r="AS68" s="112" t="s">
        <v>66</v>
      </c>
      <c r="AT68" s="112" t="str">
        <f t="shared" ref="AT68:AY68" si="157">+AT52</f>
        <v>1T19</v>
      </c>
      <c r="AU68" s="112" t="str">
        <f t="shared" si="157"/>
        <v>2T19</v>
      </c>
      <c r="AV68" s="112" t="str">
        <f t="shared" si="157"/>
        <v>3T19</v>
      </c>
      <c r="AW68" s="112" t="str">
        <f t="shared" si="157"/>
        <v>4T19</v>
      </c>
      <c r="AX68" s="112" t="str">
        <f t="shared" si="157"/>
        <v>1T20</v>
      </c>
      <c r="AY68" s="112" t="str">
        <f t="shared" si="157"/>
        <v>2T20</v>
      </c>
      <c r="AZ68" s="112" t="str">
        <f t="shared" ref="AZ68:BA68" si="158">+AZ52</f>
        <v>3T20</v>
      </c>
      <c r="BA68" s="112" t="str">
        <f t="shared" si="158"/>
        <v>4T20</v>
      </c>
    </row>
    <row r="69" spans="1:53" s="7" customFormat="1" ht="17.25" customHeight="1">
      <c r="A69" s="6"/>
      <c r="B69" s="121"/>
      <c r="C69" s="116"/>
      <c r="D69" s="120"/>
      <c r="E69" s="30" t="s">
        <v>7</v>
      </c>
      <c r="F69" s="30" t="s">
        <v>7</v>
      </c>
      <c r="G69" s="30" t="s">
        <v>7</v>
      </c>
      <c r="H69" s="30" t="s">
        <v>10</v>
      </c>
      <c r="I69" s="30" t="s">
        <v>10</v>
      </c>
      <c r="J69" s="30" t="s">
        <v>10</v>
      </c>
      <c r="K69" s="30" t="s">
        <v>36</v>
      </c>
      <c r="L69" s="30" t="s">
        <v>36</v>
      </c>
      <c r="M69" s="30" t="s">
        <v>36</v>
      </c>
      <c r="N69" s="30" t="s">
        <v>66</v>
      </c>
      <c r="O69" s="30" t="s">
        <v>66</v>
      </c>
      <c r="P69" s="30" t="s">
        <v>66</v>
      </c>
      <c r="Q69" s="51" t="str">
        <f t="shared" ref="Q69:S69" si="159">+Q53</f>
        <v>1T19</v>
      </c>
      <c r="R69" s="51" t="str">
        <f t="shared" si="159"/>
        <v>1T19</v>
      </c>
      <c r="S69" s="51" t="str">
        <f t="shared" si="159"/>
        <v>1T19</v>
      </c>
      <c r="T69" s="52" t="str">
        <f t="shared" ref="T69:Y69" si="160">+T53</f>
        <v>2T19</v>
      </c>
      <c r="U69" s="52" t="str">
        <f t="shared" si="160"/>
        <v>2T19</v>
      </c>
      <c r="V69" s="52" t="str">
        <f t="shared" si="160"/>
        <v>2T19</v>
      </c>
      <c r="W69" s="53" t="str">
        <f t="shared" si="160"/>
        <v>3T19</v>
      </c>
      <c r="X69" s="53" t="str">
        <f t="shared" si="160"/>
        <v>3T19</v>
      </c>
      <c r="Y69" s="53" t="str">
        <f t="shared" si="160"/>
        <v>3T19</v>
      </c>
      <c r="Z69" s="59" t="str">
        <f t="shared" ref="Z69:AB69" si="161">+Z53</f>
        <v>4T19</v>
      </c>
      <c r="AA69" s="59" t="str">
        <f t="shared" si="161"/>
        <v>4T19</v>
      </c>
      <c r="AB69" s="59" t="str">
        <f t="shared" si="161"/>
        <v>4T19</v>
      </c>
      <c r="AC69" s="61" t="str">
        <f t="shared" ref="AC69:AE69" si="162">+AC53</f>
        <v>1T20</v>
      </c>
      <c r="AD69" s="61" t="str">
        <f t="shared" si="162"/>
        <v>1T20</v>
      </c>
      <c r="AE69" s="61" t="str">
        <f t="shared" si="162"/>
        <v>1T20</v>
      </c>
      <c r="AF69" s="62" t="str">
        <f t="shared" ref="AF69:AH69" si="163">+AF53</f>
        <v>2T20</v>
      </c>
      <c r="AG69" s="62" t="str">
        <f t="shared" si="163"/>
        <v>2T20</v>
      </c>
      <c r="AH69" s="62" t="str">
        <f t="shared" si="163"/>
        <v>2T20</v>
      </c>
      <c r="AI69" s="76" t="str">
        <f t="shared" ref="AI69:AK69" si="164">+AI53</f>
        <v>3T20</v>
      </c>
      <c r="AJ69" s="76" t="str">
        <f t="shared" si="164"/>
        <v>3T20</v>
      </c>
      <c r="AK69" s="76" t="str">
        <f t="shared" si="164"/>
        <v>3T20</v>
      </c>
      <c r="AL69" s="102" t="str">
        <f t="shared" ref="AL69:AN69" si="165">+AL53</f>
        <v>4T20</v>
      </c>
      <c r="AM69" s="102" t="str">
        <f t="shared" si="165"/>
        <v>4T20</v>
      </c>
      <c r="AN69" s="102" t="str">
        <f t="shared" si="165"/>
        <v>4T20</v>
      </c>
      <c r="AO69" s="4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</row>
    <row r="70" spans="1:53" ht="15.75" customHeight="1">
      <c r="A70" s="3">
        <v>1</v>
      </c>
      <c r="B70" s="8" t="str">
        <f>+B54</f>
        <v>Shopping Cidade Jardim</v>
      </c>
      <c r="C70" s="9" t="str">
        <f t="shared" ref="C70:D70" si="166">+C54</f>
        <v>SP</v>
      </c>
      <c r="D70" s="9" t="str">
        <f t="shared" si="166"/>
        <v>JHSF</v>
      </c>
      <c r="E70" s="31"/>
      <c r="F70" s="31"/>
      <c r="G70" s="31"/>
      <c r="H70" s="31"/>
      <c r="I70" s="31"/>
      <c r="J70" s="31"/>
      <c r="K70" s="31"/>
      <c r="L70" s="31"/>
      <c r="M70" s="31"/>
      <c r="N70" s="31">
        <v>106000</v>
      </c>
      <c r="O70" s="31">
        <v>109000</v>
      </c>
      <c r="P70" s="31">
        <v>113000</v>
      </c>
      <c r="Q70" s="31">
        <v>89000</v>
      </c>
      <c r="R70" s="31">
        <v>99000</v>
      </c>
      <c r="S70" s="31">
        <v>104000</v>
      </c>
      <c r="T70" s="31">
        <v>101000</v>
      </c>
      <c r="U70" s="31">
        <v>110000</v>
      </c>
      <c r="V70" s="31">
        <v>101000</v>
      </c>
      <c r="W70" s="31">
        <v>93000</v>
      </c>
      <c r="X70" s="31">
        <v>102000</v>
      </c>
      <c r="Y70" s="31">
        <v>95000</v>
      </c>
      <c r="Z70" s="31">
        <v>103000</v>
      </c>
      <c r="AA70" s="31">
        <v>104000</v>
      </c>
      <c r="AB70" s="31">
        <v>110000</v>
      </c>
      <c r="AC70" s="31">
        <v>86000</v>
      </c>
      <c r="AD70" s="31">
        <v>88000</v>
      </c>
      <c r="AE70" s="31">
        <v>50000</v>
      </c>
      <c r="AF70" s="31">
        <v>2000</v>
      </c>
      <c r="AG70" s="31">
        <v>3000</v>
      </c>
      <c r="AH70" s="31">
        <v>13000</v>
      </c>
      <c r="AI70" s="31">
        <v>42000</v>
      </c>
      <c r="AJ70" s="31">
        <v>55000</v>
      </c>
      <c r="AK70" s="31">
        <v>61000</v>
      </c>
      <c r="AL70" s="31">
        <v>73000</v>
      </c>
      <c r="AM70" s="31">
        <v>75000</v>
      </c>
      <c r="AN70" s="31">
        <v>77000</v>
      </c>
      <c r="AP70" s="13">
        <f t="shared" ref="AP70:AP76" si="167">SUM(E70:G70)</f>
        <v>0</v>
      </c>
      <c r="AQ70" s="13">
        <f t="shared" ref="AQ70:AQ76" si="168">SUM(H70:J70)</f>
        <v>0</v>
      </c>
      <c r="AR70" s="13">
        <f t="shared" ref="AR70:AR76" si="169">SUM(K70:M70)</f>
        <v>0</v>
      </c>
      <c r="AS70" s="13">
        <f t="shared" ref="AS70:AS76" si="170">SUM(N70:P70)</f>
        <v>328000</v>
      </c>
      <c r="AT70" s="13">
        <f t="shared" ref="AT70:AT76" si="171">SUM(Q70:S70)</f>
        <v>292000</v>
      </c>
      <c r="AU70" s="13">
        <f t="shared" ref="AU70:AU77" si="172">SUM(T70:V70)</f>
        <v>312000</v>
      </c>
      <c r="AV70" s="13">
        <f>SUM(W70:Y70)</f>
        <v>290000</v>
      </c>
      <c r="AW70" s="13">
        <f>SUM(Z70:AB70)</f>
        <v>317000</v>
      </c>
      <c r="AX70" s="13">
        <f>SUM(AC70:AE70)</f>
        <v>224000</v>
      </c>
      <c r="AY70" s="13">
        <f>SUM(AF70:AH70)</f>
        <v>18000</v>
      </c>
      <c r="AZ70" s="13">
        <f>SUM(AI70:AK70)</f>
        <v>158000</v>
      </c>
      <c r="BA70" s="13">
        <f>SUM(AL70:AN70)</f>
        <v>225000</v>
      </c>
    </row>
    <row r="71" spans="1:53" ht="15.75" customHeight="1">
      <c r="A71" s="3">
        <v>2</v>
      </c>
      <c r="B71" s="8" t="str">
        <f t="shared" ref="B71:D71" si="173">+B55</f>
        <v>Shopping Cidade São Paulo</v>
      </c>
      <c r="C71" s="9" t="str">
        <f t="shared" si="173"/>
        <v>SP</v>
      </c>
      <c r="D71" s="9" t="str">
        <f t="shared" si="173"/>
        <v>CCP</v>
      </c>
      <c r="E71" s="32"/>
      <c r="F71" s="32"/>
      <c r="G71" s="32">
        <v>41432</v>
      </c>
      <c r="H71" s="32">
        <v>39994</v>
      </c>
      <c r="I71" s="32">
        <v>38329</v>
      </c>
      <c r="J71" s="32">
        <v>38846</v>
      </c>
      <c r="K71" s="32">
        <v>43334</v>
      </c>
      <c r="L71" s="32">
        <v>43647</v>
      </c>
      <c r="M71" s="31">
        <v>40765</v>
      </c>
      <c r="N71" s="31">
        <v>43217</v>
      </c>
      <c r="O71" s="31">
        <v>45594</v>
      </c>
      <c r="P71" s="31">
        <v>51579</v>
      </c>
      <c r="Q71" s="31">
        <v>45306</v>
      </c>
      <c r="R71" s="31">
        <v>39971</v>
      </c>
      <c r="S71" s="31">
        <v>41538</v>
      </c>
      <c r="T71" s="31">
        <v>41438</v>
      </c>
      <c r="U71" s="31">
        <v>42170</v>
      </c>
      <c r="V71" s="31">
        <v>39079</v>
      </c>
      <c r="W71" s="31">
        <v>43989</v>
      </c>
      <c r="X71" s="31">
        <v>40779</v>
      </c>
      <c r="Y71" s="31">
        <v>39217</v>
      </c>
      <c r="Z71" s="31">
        <v>41731</v>
      </c>
      <c r="AA71" s="31">
        <v>40948</v>
      </c>
      <c r="AB71" s="31">
        <v>46818</v>
      </c>
      <c r="AC71" s="31">
        <v>42081</v>
      </c>
      <c r="AD71" s="31">
        <v>35553</v>
      </c>
      <c r="AE71" s="31">
        <v>22820</v>
      </c>
      <c r="AF71" s="31">
        <v>2158</v>
      </c>
      <c r="AG71" s="31">
        <v>1718</v>
      </c>
      <c r="AH71" s="31">
        <v>4503</v>
      </c>
      <c r="AI71" s="31">
        <v>9681</v>
      </c>
      <c r="AJ71" s="31">
        <v>13605</v>
      </c>
      <c r="AK71" s="31">
        <v>13605</v>
      </c>
      <c r="AL71" s="31">
        <v>21332</v>
      </c>
      <c r="AM71" s="31">
        <v>21604</v>
      </c>
      <c r="AN71" s="31">
        <v>21604</v>
      </c>
      <c r="AP71" s="13">
        <f t="shared" si="167"/>
        <v>41432</v>
      </c>
      <c r="AQ71" s="13">
        <f t="shared" si="168"/>
        <v>117169</v>
      </c>
      <c r="AR71" s="13">
        <f t="shared" si="169"/>
        <v>127746</v>
      </c>
      <c r="AS71" s="13">
        <f t="shared" si="170"/>
        <v>140390</v>
      </c>
      <c r="AT71" s="13">
        <f t="shared" si="171"/>
        <v>126815</v>
      </c>
      <c r="AU71" s="13">
        <f t="shared" si="172"/>
        <v>122687</v>
      </c>
      <c r="AV71" s="13">
        <f t="shared" ref="AV71:AV78" si="174">SUM(W71:Y71)</f>
        <v>123985</v>
      </c>
      <c r="AW71" s="13">
        <f t="shared" ref="AW71:AW78" si="175">SUM(Z71:AB71)</f>
        <v>129497</v>
      </c>
      <c r="AX71" s="13">
        <f t="shared" ref="AX71:AX81" si="176">SUM(AC71:AE71)</f>
        <v>100454</v>
      </c>
      <c r="AY71" s="13">
        <f t="shared" ref="AY71:AY81" si="177">SUM(AF71:AH71)</f>
        <v>8379</v>
      </c>
      <c r="AZ71" s="13">
        <f t="shared" ref="AZ71:AZ81" si="178">SUM(AI71:AK71)</f>
        <v>36891</v>
      </c>
      <c r="BA71" s="13">
        <f t="shared" ref="BA71:BA82" si="179">SUM(AL71:AN71)</f>
        <v>64540</v>
      </c>
    </row>
    <row r="72" spans="1:53" ht="15.75" customHeight="1">
      <c r="A72" s="3">
        <v>3</v>
      </c>
      <c r="B72" s="8" t="str">
        <f t="shared" ref="B72:D72" si="180">+B56</f>
        <v>Catarina Fashion Outlet</v>
      </c>
      <c r="C72" s="9" t="str">
        <f t="shared" si="180"/>
        <v>SP</v>
      </c>
      <c r="D72" s="9" t="str">
        <f t="shared" si="180"/>
        <v>JHSF</v>
      </c>
      <c r="E72" s="32"/>
      <c r="F72" s="32"/>
      <c r="G72" s="32"/>
      <c r="H72" s="32"/>
      <c r="I72" s="32"/>
      <c r="J72" s="32"/>
      <c r="K72" s="32"/>
      <c r="L72" s="32"/>
      <c r="M72" s="31"/>
      <c r="N72" s="31">
        <v>69000</v>
      </c>
      <c r="O72" s="31">
        <v>89000</v>
      </c>
      <c r="P72" s="31">
        <v>110000</v>
      </c>
      <c r="Q72" s="31">
        <v>80000</v>
      </c>
      <c r="R72" s="31">
        <v>59000</v>
      </c>
      <c r="S72" s="31">
        <v>76000</v>
      </c>
      <c r="T72" s="31">
        <v>67000</v>
      </c>
      <c r="U72" s="31">
        <v>71000</v>
      </c>
      <c r="V72" s="31">
        <v>84000</v>
      </c>
      <c r="W72" s="31">
        <v>85000</v>
      </c>
      <c r="X72" s="31">
        <v>71000</v>
      </c>
      <c r="Y72" s="31">
        <v>71000</v>
      </c>
      <c r="Z72" s="31">
        <v>71000</v>
      </c>
      <c r="AA72" s="31">
        <v>92000</v>
      </c>
      <c r="AB72" s="31">
        <v>117000</v>
      </c>
      <c r="AC72" s="31">
        <v>82000</v>
      </c>
      <c r="AD72" s="31">
        <v>68000</v>
      </c>
      <c r="AE72" s="31">
        <v>40000</v>
      </c>
      <c r="AF72" s="31">
        <v>0</v>
      </c>
      <c r="AG72" s="31">
        <v>0</v>
      </c>
      <c r="AH72" s="31">
        <v>27000</v>
      </c>
      <c r="AI72" s="31">
        <v>31000</v>
      </c>
      <c r="AJ72" s="31">
        <v>53000</v>
      </c>
      <c r="AK72" s="31">
        <v>64000</v>
      </c>
      <c r="AL72" s="31">
        <v>77141</v>
      </c>
      <c r="AM72" s="31">
        <v>90000</v>
      </c>
      <c r="AN72" s="31">
        <v>95000</v>
      </c>
      <c r="AP72" s="13">
        <f t="shared" si="167"/>
        <v>0</v>
      </c>
      <c r="AQ72" s="13">
        <f t="shared" si="168"/>
        <v>0</v>
      </c>
      <c r="AR72" s="13">
        <f t="shared" si="169"/>
        <v>0</v>
      </c>
      <c r="AS72" s="13">
        <f t="shared" si="170"/>
        <v>268000</v>
      </c>
      <c r="AT72" s="13">
        <f t="shared" si="171"/>
        <v>215000</v>
      </c>
      <c r="AU72" s="13">
        <f t="shared" si="172"/>
        <v>222000</v>
      </c>
      <c r="AV72" s="13">
        <f t="shared" si="174"/>
        <v>227000</v>
      </c>
      <c r="AW72" s="13">
        <f t="shared" si="175"/>
        <v>280000</v>
      </c>
      <c r="AX72" s="13">
        <f t="shared" si="176"/>
        <v>190000</v>
      </c>
      <c r="AY72" s="13">
        <f t="shared" si="177"/>
        <v>27000</v>
      </c>
      <c r="AZ72" s="13">
        <f t="shared" si="178"/>
        <v>148000</v>
      </c>
      <c r="BA72" s="13">
        <f t="shared" si="179"/>
        <v>262141</v>
      </c>
    </row>
    <row r="73" spans="1:53" ht="15.75" customHeight="1">
      <c r="A73" s="3">
        <v>4</v>
      </c>
      <c r="B73" s="8" t="str">
        <f t="shared" ref="B73:D73" si="181">+B57</f>
        <v>Caxias Shopping</v>
      </c>
      <c r="C73" s="9" t="str">
        <f t="shared" si="181"/>
        <v>RJ</v>
      </c>
      <c r="D73" s="9" t="str">
        <f t="shared" si="181"/>
        <v>Aliansce Sonae</v>
      </c>
      <c r="E73" s="32">
        <v>171588</v>
      </c>
      <c r="F73" s="32">
        <v>146187</v>
      </c>
      <c r="G73" s="32">
        <v>176560</v>
      </c>
      <c r="H73" s="32">
        <v>166835</v>
      </c>
      <c r="I73" s="32">
        <v>175353</v>
      </c>
      <c r="J73" s="32">
        <v>153884</v>
      </c>
      <c r="K73" s="32">
        <v>174091</v>
      </c>
      <c r="L73" s="32">
        <v>163845</v>
      </c>
      <c r="M73" s="31">
        <v>163535</v>
      </c>
      <c r="N73" s="31">
        <v>170572</v>
      </c>
      <c r="O73" s="31">
        <v>174643</v>
      </c>
      <c r="P73" s="31">
        <v>225713</v>
      </c>
      <c r="Q73" s="31">
        <v>191298</v>
      </c>
      <c r="R73" s="31">
        <v>156460</v>
      </c>
      <c r="S73" s="31">
        <v>181142</v>
      </c>
      <c r="T73" s="31">
        <v>189373</v>
      </c>
      <c r="U73" s="31">
        <v>200026</v>
      </c>
      <c r="V73" s="31">
        <v>183195</v>
      </c>
      <c r="W73" s="31">
        <v>215916</v>
      </c>
      <c r="X73" s="31">
        <v>197813</v>
      </c>
      <c r="Y73" s="31">
        <v>188530</v>
      </c>
      <c r="Z73" s="31">
        <v>199600</v>
      </c>
      <c r="AA73" s="31">
        <v>201898</v>
      </c>
      <c r="AB73" s="31">
        <v>240861</v>
      </c>
      <c r="AC73" s="31">
        <v>220775</v>
      </c>
      <c r="AD73" s="31">
        <v>186325</v>
      </c>
      <c r="AE73" s="31">
        <v>102210</v>
      </c>
      <c r="AF73" s="31">
        <v>6829</v>
      </c>
      <c r="AG73" s="31">
        <v>14709</v>
      </c>
      <c r="AH73" s="31">
        <v>70318</v>
      </c>
      <c r="AI73" s="31">
        <v>116916</v>
      </c>
      <c r="AJ73" s="31">
        <v>145012</v>
      </c>
      <c r="AK73" s="31">
        <v>151322</v>
      </c>
      <c r="AL73" s="31">
        <v>171500</v>
      </c>
      <c r="AM73" s="31">
        <v>172533</v>
      </c>
      <c r="AN73" s="31">
        <v>213954</v>
      </c>
      <c r="AP73" s="13">
        <f t="shared" si="167"/>
        <v>494335</v>
      </c>
      <c r="AQ73" s="13">
        <f t="shared" si="168"/>
        <v>496072</v>
      </c>
      <c r="AR73" s="13">
        <f t="shared" si="169"/>
        <v>501471</v>
      </c>
      <c r="AS73" s="13">
        <f t="shared" si="170"/>
        <v>570928</v>
      </c>
      <c r="AT73" s="13">
        <f t="shared" si="171"/>
        <v>528900</v>
      </c>
      <c r="AU73" s="13">
        <f t="shared" si="172"/>
        <v>572594</v>
      </c>
      <c r="AV73" s="13">
        <f t="shared" si="174"/>
        <v>602259</v>
      </c>
      <c r="AW73" s="13">
        <f t="shared" si="175"/>
        <v>642359</v>
      </c>
      <c r="AX73" s="13">
        <f t="shared" si="176"/>
        <v>509310</v>
      </c>
      <c r="AY73" s="13">
        <f t="shared" si="177"/>
        <v>91856</v>
      </c>
      <c r="AZ73" s="13">
        <f t="shared" si="178"/>
        <v>413250</v>
      </c>
      <c r="BA73" s="13">
        <f t="shared" si="179"/>
        <v>557987</v>
      </c>
    </row>
    <row r="74" spans="1:53" ht="15.75" customHeight="1">
      <c r="A74" s="3">
        <v>5</v>
      </c>
      <c r="B74" s="8" t="str">
        <f t="shared" ref="B74:D74" si="182">+B58</f>
        <v>Shopping Bela Vista</v>
      </c>
      <c r="C74" s="9" t="str">
        <f t="shared" si="182"/>
        <v>BA</v>
      </c>
      <c r="D74" s="9" t="str">
        <f t="shared" si="182"/>
        <v>JHSF</v>
      </c>
      <c r="E74" s="32"/>
      <c r="F74" s="32"/>
      <c r="G74" s="32"/>
      <c r="H74" s="32"/>
      <c r="I74" s="32"/>
      <c r="J74" s="32"/>
      <c r="K74" s="32"/>
      <c r="L74" s="32"/>
      <c r="M74" s="31"/>
      <c r="N74" s="31">
        <v>221000</v>
      </c>
      <c r="O74" s="31">
        <v>231000</v>
      </c>
      <c r="P74" s="31">
        <v>274000</v>
      </c>
      <c r="Q74" s="31">
        <v>239000</v>
      </c>
      <c r="R74" s="31">
        <v>224000</v>
      </c>
      <c r="S74" s="31">
        <v>233000</v>
      </c>
      <c r="T74" s="31">
        <v>236000</v>
      </c>
      <c r="U74" s="31">
        <v>241000</v>
      </c>
      <c r="V74" s="31">
        <v>245000</v>
      </c>
      <c r="W74" s="31">
        <v>246000</v>
      </c>
      <c r="X74" s="31">
        <v>242000</v>
      </c>
      <c r="Y74" s="31">
        <v>230000</v>
      </c>
      <c r="Z74" s="31">
        <v>250000</v>
      </c>
      <c r="AA74" s="31">
        <v>239000</v>
      </c>
      <c r="AB74" s="31">
        <v>289000</v>
      </c>
      <c r="AC74" s="31">
        <v>242000</v>
      </c>
      <c r="AD74" s="31">
        <v>215000</v>
      </c>
      <c r="AE74" s="31">
        <v>144000</v>
      </c>
      <c r="AF74" s="31">
        <v>7000</v>
      </c>
      <c r="AG74" s="31">
        <v>9000</v>
      </c>
      <c r="AH74" s="31">
        <v>14000</v>
      </c>
      <c r="AI74" s="31">
        <v>33000</v>
      </c>
      <c r="AJ74" s="31">
        <v>101000</v>
      </c>
      <c r="AK74" s="31">
        <v>119000</v>
      </c>
      <c r="AL74" s="31">
        <v>143000</v>
      </c>
      <c r="AM74" s="31">
        <v>152000</v>
      </c>
      <c r="AN74" s="31">
        <v>184000</v>
      </c>
      <c r="AP74" s="13">
        <f t="shared" si="167"/>
        <v>0</v>
      </c>
      <c r="AQ74" s="13">
        <f t="shared" si="168"/>
        <v>0</v>
      </c>
      <c r="AR74" s="13">
        <f t="shared" si="169"/>
        <v>0</v>
      </c>
      <c r="AS74" s="13">
        <f t="shared" si="170"/>
        <v>726000</v>
      </c>
      <c r="AT74" s="13">
        <f t="shared" si="171"/>
        <v>696000</v>
      </c>
      <c r="AU74" s="13">
        <f t="shared" si="172"/>
        <v>722000</v>
      </c>
      <c r="AV74" s="13">
        <f t="shared" si="174"/>
        <v>718000</v>
      </c>
      <c r="AW74" s="13">
        <f t="shared" si="175"/>
        <v>778000</v>
      </c>
      <c r="AX74" s="13">
        <f t="shared" si="176"/>
        <v>601000</v>
      </c>
      <c r="AY74" s="13">
        <f t="shared" si="177"/>
        <v>30000</v>
      </c>
      <c r="AZ74" s="13">
        <f t="shared" si="178"/>
        <v>253000</v>
      </c>
      <c r="BA74" s="13">
        <f t="shared" si="179"/>
        <v>479000</v>
      </c>
    </row>
    <row r="75" spans="1:53" ht="15.75" customHeight="1">
      <c r="A75" s="3">
        <v>6</v>
      </c>
      <c r="B75" s="8" t="str">
        <f t="shared" ref="B75:D75" si="183">+B59</f>
        <v>Parque Shopping Belém</v>
      </c>
      <c r="C75" s="9" t="str">
        <f t="shared" si="183"/>
        <v>PA</v>
      </c>
      <c r="D75" s="9" t="str">
        <f t="shared" si="183"/>
        <v>Aliansce Sonae</v>
      </c>
      <c r="E75" s="32"/>
      <c r="F75" s="32"/>
      <c r="G75" s="32">
        <v>88582</v>
      </c>
      <c r="H75" s="32">
        <v>89637</v>
      </c>
      <c r="I75" s="32">
        <v>92862</v>
      </c>
      <c r="J75" s="32">
        <v>85072</v>
      </c>
      <c r="K75" s="32">
        <v>92300</v>
      </c>
      <c r="L75" s="32">
        <v>86493</v>
      </c>
      <c r="M75" s="31">
        <v>86163</v>
      </c>
      <c r="N75" s="31">
        <v>95280</v>
      </c>
      <c r="O75" s="31">
        <v>106841</v>
      </c>
      <c r="P75" s="31">
        <v>147864</v>
      </c>
      <c r="Q75" s="31">
        <v>118822</v>
      </c>
      <c r="R75" s="31">
        <v>102606</v>
      </c>
      <c r="S75" s="31">
        <v>117292</v>
      </c>
      <c r="T75" s="31">
        <v>123836</v>
      </c>
      <c r="U75" s="31">
        <v>127110</v>
      </c>
      <c r="V75" s="31">
        <v>117320</v>
      </c>
      <c r="W75" s="31">
        <v>123568</v>
      </c>
      <c r="X75" s="31">
        <v>121332</v>
      </c>
      <c r="Y75" s="31">
        <v>117429</v>
      </c>
      <c r="Z75" s="31">
        <v>130061</v>
      </c>
      <c r="AA75" s="31">
        <v>132088</v>
      </c>
      <c r="AB75" s="31">
        <v>166063</v>
      </c>
      <c r="AC75" s="31">
        <v>135420</v>
      </c>
      <c r="AD75" s="31">
        <v>119468</v>
      </c>
      <c r="AE75" s="31">
        <v>80271</v>
      </c>
      <c r="AF75" s="31">
        <v>0</v>
      </c>
      <c r="AG75" s="31">
        <v>0</v>
      </c>
      <c r="AH75" s="31">
        <v>46552</v>
      </c>
      <c r="AI75" s="31">
        <v>81820</v>
      </c>
      <c r="AJ75" s="31">
        <v>99300</v>
      </c>
      <c r="AK75" s="31">
        <v>104081</v>
      </c>
      <c r="AL75" s="31">
        <v>112404</v>
      </c>
      <c r="AM75" s="31">
        <v>0</v>
      </c>
      <c r="AN75" s="31">
        <v>0</v>
      </c>
      <c r="AP75" s="13">
        <f t="shared" si="167"/>
        <v>88582</v>
      </c>
      <c r="AQ75" s="13">
        <f t="shared" si="168"/>
        <v>267571</v>
      </c>
      <c r="AR75" s="13">
        <f t="shared" si="169"/>
        <v>264956</v>
      </c>
      <c r="AS75" s="13">
        <f t="shared" si="170"/>
        <v>349985</v>
      </c>
      <c r="AT75" s="13">
        <f t="shared" si="171"/>
        <v>338720</v>
      </c>
      <c r="AU75" s="13">
        <f t="shared" si="172"/>
        <v>368266</v>
      </c>
      <c r="AV75" s="13">
        <f t="shared" si="174"/>
        <v>362329</v>
      </c>
      <c r="AW75" s="13">
        <f t="shared" si="175"/>
        <v>428212</v>
      </c>
      <c r="AX75" s="13">
        <f t="shared" si="176"/>
        <v>335159</v>
      </c>
      <c r="AY75" s="13">
        <f t="shared" si="177"/>
        <v>46552</v>
      </c>
      <c r="AZ75" s="13">
        <f t="shared" si="178"/>
        <v>285201</v>
      </c>
      <c r="BA75" s="13">
        <f t="shared" si="179"/>
        <v>112404</v>
      </c>
    </row>
    <row r="76" spans="1:53" ht="15.75" customHeight="1">
      <c r="A76" s="3">
        <v>7</v>
      </c>
      <c r="B76" s="8" t="str">
        <f t="shared" ref="B76:D76" si="184">+B60</f>
        <v>Shopping Ponta Negra</v>
      </c>
      <c r="C76" s="9" t="str">
        <f t="shared" si="184"/>
        <v>AM</v>
      </c>
      <c r="D76" s="9" t="str">
        <f t="shared" si="184"/>
        <v>JHSF</v>
      </c>
      <c r="E76" s="32"/>
      <c r="F76" s="32"/>
      <c r="G76" s="32"/>
      <c r="H76" s="32"/>
      <c r="I76" s="32"/>
      <c r="J76" s="32"/>
      <c r="K76" s="32"/>
      <c r="L76" s="32"/>
      <c r="M76" s="31"/>
      <c r="N76" s="31">
        <v>126000</v>
      </c>
      <c r="O76" s="31">
        <v>134000</v>
      </c>
      <c r="P76" s="31">
        <v>172000</v>
      </c>
      <c r="Q76" s="31">
        <v>136766</v>
      </c>
      <c r="R76" s="31">
        <v>117000</v>
      </c>
      <c r="S76" s="31">
        <v>134000</v>
      </c>
      <c r="T76" s="31">
        <v>142000</v>
      </c>
      <c r="U76" s="31">
        <v>143000</v>
      </c>
      <c r="V76" s="31">
        <v>150000</v>
      </c>
      <c r="W76" s="31">
        <v>150000</v>
      </c>
      <c r="X76" s="31">
        <v>148000</v>
      </c>
      <c r="Y76" s="31">
        <v>147000</v>
      </c>
      <c r="Z76" s="31">
        <v>149000</v>
      </c>
      <c r="AA76" s="31">
        <v>155000</v>
      </c>
      <c r="AB76" s="31">
        <v>192000</v>
      </c>
      <c r="AC76" s="31">
        <v>154000</v>
      </c>
      <c r="AD76" s="31">
        <v>137000</v>
      </c>
      <c r="AE76" s="31">
        <v>94000</v>
      </c>
      <c r="AF76" s="31">
        <v>25000</v>
      </c>
      <c r="AG76" s="31">
        <v>28000</v>
      </c>
      <c r="AH76" s="31">
        <v>79000</v>
      </c>
      <c r="AI76" s="31">
        <v>124000</v>
      </c>
      <c r="AJ76" s="31">
        <v>160000</v>
      </c>
      <c r="AK76" s="31">
        <v>142000</v>
      </c>
      <c r="AL76" s="31">
        <v>151466.66666666666</v>
      </c>
      <c r="AM76" s="31">
        <v>143709.61365678345</v>
      </c>
      <c r="AN76" s="31">
        <v>227000</v>
      </c>
      <c r="AP76" s="13">
        <f t="shared" si="167"/>
        <v>0</v>
      </c>
      <c r="AQ76" s="13">
        <f t="shared" si="168"/>
        <v>0</v>
      </c>
      <c r="AR76" s="13">
        <f t="shared" si="169"/>
        <v>0</v>
      </c>
      <c r="AS76" s="13">
        <f t="shared" si="170"/>
        <v>432000</v>
      </c>
      <c r="AT76" s="13">
        <f t="shared" si="171"/>
        <v>387766</v>
      </c>
      <c r="AU76" s="13">
        <f t="shared" si="172"/>
        <v>435000</v>
      </c>
      <c r="AV76" s="13">
        <f t="shared" si="174"/>
        <v>445000</v>
      </c>
      <c r="AW76" s="13">
        <f t="shared" si="175"/>
        <v>496000</v>
      </c>
      <c r="AX76" s="13">
        <f t="shared" si="176"/>
        <v>385000</v>
      </c>
      <c r="AY76" s="13">
        <f t="shared" si="177"/>
        <v>132000</v>
      </c>
      <c r="AZ76" s="13">
        <f t="shared" si="178"/>
        <v>426000</v>
      </c>
      <c r="BA76" s="13">
        <f t="shared" si="179"/>
        <v>522176.2803234501</v>
      </c>
    </row>
    <row r="77" spans="1:53" ht="15.75" customHeight="1">
      <c r="A77" s="3">
        <v>8</v>
      </c>
      <c r="B77" s="8" t="str">
        <f t="shared" ref="B77:D77" si="185">+B61</f>
        <v>Santana Parque Shopping</v>
      </c>
      <c r="C77" s="9" t="str">
        <f t="shared" si="185"/>
        <v>SP</v>
      </c>
      <c r="D77" s="9" t="str">
        <f t="shared" si="185"/>
        <v>Aliansce Sonae</v>
      </c>
      <c r="E77" s="32"/>
      <c r="F77" s="32"/>
      <c r="G77" s="32"/>
      <c r="H77" s="32"/>
      <c r="I77" s="32"/>
      <c r="J77" s="32"/>
      <c r="K77" s="32"/>
      <c r="L77" s="32"/>
      <c r="M77" s="31"/>
      <c r="N77" s="31"/>
      <c r="O77" s="31"/>
      <c r="P77" s="31"/>
      <c r="Q77" s="31"/>
      <c r="R77" s="31"/>
      <c r="S77" s="31"/>
      <c r="T77" s="31"/>
      <c r="U77" s="31">
        <v>101398</v>
      </c>
      <c r="V77" s="31">
        <v>150000</v>
      </c>
      <c r="W77" s="31">
        <v>102019</v>
      </c>
      <c r="X77" s="31">
        <v>88157</v>
      </c>
      <c r="Y77" s="31">
        <v>86124</v>
      </c>
      <c r="Z77" s="31">
        <v>96932</v>
      </c>
      <c r="AA77" s="31">
        <v>95687</v>
      </c>
      <c r="AB77" s="31">
        <v>122220</v>
      </c>
      <c r="AC77" s="31">
        <v>93250</v>
      </c>
      <c r="AD77" s="31">
        <v>86002</v>
      </c>
      <c r="AE77" s="31">
        <v>44310</v>
      </c>
      <c r="AF77" s="31">
        <v>0</v>
      </c>
      <c r="AG77" s="31">
        <v>0</v>
      </c>
      <c r="AH77" s="31">
        <v>11322</v>
      </c>
      <c r="AI77" s="31">
        <v>28538</v>
      </c>
      <c r="AJ77" s="31">
        <v>40731</v>
      </c>
      <c r="AK77" s="31">
        <v>46336</v>
      </c>
      <c r="AL77" s="31">
        <v>63357</v>
      </c>
      <c r="AM77" s="31">
        <v>64819</v>
      </c>
      <c r="AN77" s="31">
        <v>85270</v>
      </c>
      <c r="AP77" s="13"/>
      <c r="AQ77" s="13"/>
      <c r="AR77" s="13"/>
      <c r="AS77" s="13"/>
      <c r="AT77" s="13"/>
      <c r="AU77" s="13">
        <f t="shared" si="172"/>
        <v>251398</v>
      </c>
      <c r="AV77" s="13">
        <f t="shared" si="174"/>
        <v>276300</v>
      </c>
      <c r="AW77" s="13">
        <f t="shared" si="175"/>
        <v>314839</v>
      </c>
      <c r="AX77" s="13">
        <f t="shared" si="176"/>
        <v>223562</v>
      </c>
      <c r="AY77" s="13">
        <f t="shared" si="177"/>
        <v>11322</v>
      </c>
      <c r="AZ77" s="13">
        <f t="shared" si="178"/>
        <v>115605</v>
      </c>
      <c r="BA77" s="13">
        <f t="shared" si="179"/>
        <v>213446</v>
      </c>
    </row>
    <row r="78" spans="1:53" ht="15.75" customHeight="1">
      <c r="A78" s="3">
        <v>9</v>
      </c>
      <c r="B78" s="8" t="str">
        <f t="shared" ref="B78:D78" si="186">+B62</f>
        <v>Plaza Sul Shopping</v>
      </c>
      <c r="C78" s="9" t="str">
        <f t="shared" si="186"/>
        <v>SP</v>
      </c>
      <c r="D78" s="9" t="str">
        <f t="shared" si="186"/>
        <v>Aliansce Sonae</v>
      </c>
      <c r="E78" s="32"/>
      <c r="F78" s="32"/>
      <c r="G78" s="32"/>
      <c r="H78" s="32"/>
      <c r="I78" s="32"/>
      <c r="J78" s="32"/>
      <c r="K78" s="32"/>
      <c r="L78" s="32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>
        <v>104726</v>
      </c>
      <c r="Y78" s="31">
        <v>100228</v>
      </c>
      <c r="Z78" s="31">
        <v>105873</v>
      </c>
      <c r="AA78" s="31">
        <v>111068</v>
      </c>
      <c r="AB78" s="31">
        <v>148832</v>
      </c>
      <c r="AC78" s="31">
        <v>108861</v>
      </c>
      <c r="AD78" s="31">
        <v>101977</v>
      </c>
      <c r="AE78" s="31">
        <v>51614</v>
      </c>
      <c r="AF78" s="31">
        <v>0</v>
      </c>
      <c r="AG78" s="31">
        <v>0</v>
      </c>
      <c r="AH78" s="31">
        <v>12509</v>
      </c>
      <c r="AI78" s="31">
        <v>31040</v>
      </c>
      <c r="AJ78" s="31">
        <v>45829</v>
      </c>
      <c r="AK78" s="31">
        <v>52488</v>
      </c>
      <c r="AL78" s="31">
        <v>67695</v>
      </c>
      <c r="AM78" s="31">
        <v>67041</v>
      </c>
      <c r="AN78" s="31">
        <v>83366</v>
      </c>
      <c r="AP78" s="13"/>
      <c r="AQ78" s="13"/>
      <c r="AR78" s="13"/>
      <c r="AS78" s="13"/>
      <c r="AT78" s="13"/>
      <c r="AU78" s="13"/>
      <c r="AV78" s="13">
        <f t="shared" si="174"/>
        <v>204954</v>
      </c>
      <c r="AW78" s="13">
        <f t="shared" si="175"/>
        <v>365773</v>
      </c>
      <c r="AX78" s="13">
        <f t="shared" si="176"/>
        <v>262452</v>
      </c>
      <c r="AY78" s="13">
        <f t="shared" si="177"/>
        <v>12509</v>
      </c>
      <c r="AZ78" s="13">
        <f t="shared" si="178"/>
        <v>129357</v>
      </c>
      <c r="BA78" s="13">
        <f t="shared" si="179"/>
        <v>218102</v>
      </c>
    </row>
    <row r="79" spans="1:53" ht="15.75" customHeight="1">
      <c r="A79" s="3">
        <v>10</v>
      </c>
      <c r="B79" s="8" t="str">
        <f t="shared" ref="B79:D79" si="187">+B63</f>
        <v>Natal Shopping</v>
      </c>
      <c r="C79" s="9" t="str">
        <f t="shared" si="187"/>
        <v>RN</v>
      </c>
      <c r="D79" s="9" t="str">
        <f t="shared" si="187"/>
        <v>Ancar Ivanhoé</v>
      </c>
      <c r="E79" s="32"/>
      <c r="F79" s="32"/>
      <c r="G79" s="32"/>
      <c r="H79" s="32"/>
      <c r="I79" s="32"/>
      <c r="J79" s="32"/>
      <c r="K79" s="32"/>
      <c r="L79" s="32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>
        <v>121706</v>
      </c>
      <c r="AA79" s="31">
        <v>116881</v>
      </c>
      <c r="AB79" s="31">
        <v>143065</v>
      </c>
      <c r="AC79" s="31">
        <v>118845</v>
      </c>
      <c r="AD79" s="31">
        <v>101985</v>
      </c>
      <c r="AE79" s="31">
        <v>59434</v>
      </c>
      <c r="AF79" s="31">
        <v>3292</v>
      </c>
      <c r="AG79" s="31">
        <v>5902</v>
      </c>
      <c r="AH79" s="31">
        <v>6198</v>
      </c>
      <c r="AI79" s="31">
        <v>8990</v>
      </c>
      <c r="AJ79" s="31">
        <v>47202</v>
      </c>
      <c r="AK79" s="31">
        <v>60903</v>
      </c>
      <c r="AL79" s="31">
        <v>75629</v>
      </c>
      <c r="AM79" s="31">
        <v>75087</v>
      </c>
      <c r="AN79" s="31">
        <v>93248</v>
      </c>
      <c r="AP79" s="13"/>
      <c r="AQ79" s="13"/>
      <c r="AR79" s="13"/>
      <c r="AS79" s="13"/>
      <c r="AT79" s="13"/>
      <c r="AU79" s="13"/>
      <c r="AV79" s="13">
        <f t="shared" ref="AV79:AV80" si="188">SUM(W79:Y79)</f>
        <v>0</v>
      </c>
      <c r="AW79" s="13">
        <f t="shared" ref="AW79:AW80" si="189">SUM(Z79:AB79)</f>
        <v>381652</v>
      </c>
      <c r="AX79" s="13">
        <f t="shared" si="176"/>
        <v>280264</v>
      </c>
      <c r="AY79" s="13">
        <f t="shared" si="177"/>
        <v>15392</v>
      </c>
      <c r="AZ79" s="13">
        <f t="shared" si="178"/>
        <v>117095</v>
      </c>
      <c r="BA79" s="13">
        <f t="shared" si="179"/>
        <v>243964</v>
      </c>
    </row>
    <row r="80" spans="1:53" ht="15.75" customHeight="1">
      <c r="A80" s="3">
        <v>11</v>
      </c>
      <c r="B80" s="8" t="str">
        <f t="shared" ref="B80:D81" si="190">+B64</f>
        <v>Shopping Downtown</v>
      </c>
      <c r="C80" s="9" t="str">
        <f t="shared" si="190"/>
        <v>RJ</v>
      </c>
      <c r="D80" s="9" t="str">
        <f t="shared" si="190"/>
        <v>Ancar Ivanhoé</v>
      </c>
      <c r="E80" s="32"/>
      <c r="F80" s="32"/>
      <c r="G80" s="32"/>
      <c r="H80" s="32"/>
      <c r="I80" s="32"/>
      <c r="J80" s="32"/>
      <c r="K80" s="32"/>
      <c r="L80" s="32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 t="s">
        <v>85</v>
      </c>
      <c r="AA80" s="31" t="s">
        <v>85</v>
      </c>
      <c r="AB80" s="31" t="s">
        <v>85</v>
      </c>
      <c r="AC80" s="31" t="s">
        <v>85</v>
      </c>
      <c r="AD80" s="31" t="s">
        <v>85</v>
      </c>
      <c r="AE80" s="31" t="s">
        <v>85</v>
      </c>
      <c r="AF80" s="31"/>
      <c r="AG80" s="31"/>
      <c r="AH80" s="31"/>
      <c r="AI80" s="31"/>
      <c r="AJ80" s="31"/>
      <c r="AK80" s="31"/>
      <c r="AL80" s="31"/>
      <c r="AM80" s="31"/>
      <c r="AN80" s="31"/>
      <c r="AP80" s="13"/>
      <c r="AQ80" s="13"/>
      <c r="AR80" s="13"/>
      <c r="AS80" s="13"/>
      <c r="AT80" s="13"/>
      <c r="AU80" s="13"/>
      <c r="AV80" s="13">
        <f t="shared" si="188"/>
        <v>0</v>
      </c>
      <c r="AW80" s="13">
        <f t="shared" si="189"/>
        <v>0</v>
      </c>
      <c r="AX80" s="13">
        <f t="shared" si="176"/>
        <v>0</v>
      </c>
      <c r="AY80" s="13">
        <f t="shared" si="177"/>
        <v>0</v>
      </c>
      <c r="AZ80" s="13">
        <f t="shared" si="178"/>
        <v>0</v>
      </c>
      <c r="BA80" s="13">
        <f t="shared" si="179"/>
        <v>0</v>
      </c>
    </row>
    <row r="81" spans="1:53" ht="15.75" customHeight="1">
      <c r="A81" s="3">
        <v>12</v>
      </c>
      <c r="B81" s="8" t="str">
        <f t="shared" si="190"/>
        <v>Internacional Shopping</v>
      </c>
      <c r="C81" s="9" t="str">
        <f t="shared" si="190"/>
        <v>SP</v>
      </c>
      <c r="D81" s="9" t="str">
        <f t="shared" si="190"/>
        <v>Gazit Brasil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31">
        <v>339191</v>
      </c>
      <c r="AD81" s="31">
        <v>291837</v>
      </c>
      <c r="AE81" s="31">
        <v>176207</v>
      </c>
      <c r="AF81" s="31">
        <v>15751</v>
      </c>
      <c r="AG81" s="31">
        <v>20559</v>
      </c>
      <c r="AH81" s="31">
        <v>64539</v>
      </c>
      <c r="AI81" s="31">
        <v>116226</v>
      </c>
      <c r="AJ81" s="31">
        <v>159678</v>
      </c>
      <c r="AK81" s="31">
        <v>182089</v>
      </c>
      <c r="AL81" s="31">
        <v>220048</v>
      </c>
      <c r="AM81" s="31">
        <v>236821</v>
      </c>
      <c r="AN81" s="31">
        <v>290817</v>
      </c>
      <c r="AP81" s="63"/>
      <c r="AQ81" s="63"/>
      <c r="AR81" s="63"/>
      <c r="AS81" s="63"/>
      <c r="AT81" s="63"/>
      <c r="AU81" s="63"/>
      <c r="AV81" s="63"/>
      <c r="AW81" s="63"/>
      <c r="AX81" s="13">
        <f t="shared" si="176"/>
        <v>807235</v>
      </c>
      <c r="AY81" s="13">
        <f t="shared" si="177"/>
        <v>100849</v>
      </c>
      <c r="AZ81" s="13">
        <f t="shared" si="178"/>
        <v>457993</v>
      </c>
      <c r="BA81" s="13">
        <f t="shared" si="179"/>
        <v>747686</v>
      </c>
    </row>
    <row r="82" spans="1:53" ht="17.25" customHeight="1">
      <c r="B82" s="21" t="s">
        <v>72</v>
      </c>
      <c r="C82" s="29"/>
      <c r="D82" s="22"/>
      <c r="E82" s="24">
        <f t="shared" ref="E82:AD82" si="191">SUM(E70:E81)</f>
        <v>171588</v>
      </c>
      <c r="F82" s="24">
        <f t="shared" si="191"/>
        <v>146187</v>
      </c>
      <c r="G82" s="24">
        <f t="shared" si="191"/>
        <v>306574</v>
      </c>
      <c r="H82" s="24">
        <f t="shared" si="191"/>
        <v>296466</v>
      </c>
      <c r="I82" s="24">
        <f t="shared" si="191"/>
        <v>306544</v>
      </c>
      <c r="J82" s="24">
        <f t="shared" si="191"/>
        <v>277802</v>
      </c>
      <c r="K82" s="24">
        <f t="shared" si="191"/>
        <v>309725</v>
      </c>
      <c r="L82" s="24">
        <f t="shared" si="191"/>
        <v>293985</v>
      </c>
      <c r="M82" s="24">
        <f t="shared" si="191"/>
        <v>290463</v>
      </c>
      <c r="N82" s="24">
        <f t="shared" si="191"/>
        <v>831069</v>
      </c>
      <c r="O82" s="24">
        <f t="shared" si="191"/>
        <v>890078</v>
      </c>
      <c r="P82" s="24">
        <f t="shared" si="191"/>
        <v>1094156</v>
      </c>
      <c r="Q82" s="24">
        <f t="shared" si="191"/>
        <v>900192</v>
      </c>
      <c r="R82" s="24">
        <f t="shared" si="191"/>
        <v>798037</v>
      </c>
      <c r="S82" s="24">
        <f t="shared" si="191"/>
        <v>886972</v>
      </c>
      <c r="T82" s="24">
        <f t="shared" si="191"/>
        <v>900647</v>
      </c>
      <c r="U82" s="24">
        <f t="shared" si="191"/>
        <v>1035704</v>
      </c>
      <c r="V82" s="24">
        <f t="shared" si="191"/>
        <v>1069594</v>
      </c>
      <c r="W82" s="24">
        <f t="shared" si="191"/>
        <v>1059492</v>
      </c>
      <c r="X82" s="24">
        <f t="shared" si="191"/>
        <v>1115807</v>
      </c>
      <c r="Y82" s="24">
        <f t="shared" si="191"/>
        <v>1074528</v>
      </c>
      <c r="Z82" s="24">
        <f t="shared" si="191"/>
        <v>1268903</v>
      </c>
      <c r="AA82" s="24">
        <f t="shared" si="191"/>
        <v>1288570</v>
      </c>
      <c r="AB82" s="24">
        <f t="shared" si="191"/>
        <v>1575859</v>
      </c>
      <c r="AC82" s="24">
        <f t="shared" si="191"/>
        <v>1622423</v>
      </c>
      <c r="AD82" s="24">
        <f t="shared" si="191"/>
        <v>1431147</v>
      </c>
      <c r="AE82" s="24">
        <f>SUM(AE70:AE81)</f>
        <v>864866</v>
      </c>
      <c r="AF82" s="24">
        <f t="shared" ref="AF82:AN82" si="192">SUM(AF70:AF81)</f>
        <v>62030</v>
      </c>
      <c r="AG82" s="24">
        <f t="shared" si="192"/>
        <v>82888</v>
      </c>
      <c r="AH82" s="24">
        <f t="shared" si="192"/>
        <v>348941</v>
      </c>
      <c r="AI82" s="24">
        <f t="shared" si="192"/>
        <v>623211</v>
      </c>
      <c r="AJ82" s="24">
        <f t="shared" si="192"/>
        <v>920357</v>
      </c>
      <c r="AK82" s="24">
        <f t="shared" si="192"/>
        <v>996824</v>
      </c>
      <c r="AL82" s="24">
        <f t="shared" si="192"/>
        <v>1176572.6666666665</v>
      </c>
      <c r="AM82" s="24">
        <f t="shared" si="192"/>
        <v>1098614.6136567835</v>
      </c>
      <c r="AN82" s="24">
        <f t="shared" si="192"/>
        <v>1371259</v>
      </c>
      <c r="AO82" s="40"/>
      <c r="AP82" s="24">
        <f t="shared" ref="AP82:AV82" si="193">SUM(AP70:AP80)</f>
        <v>624349</v>
      </c>
      <c r="AQ82" s="24">
        <f t="shared" si="193"/>
        <v>880812</v>
      </c>
      <c r="AR82" s="24">
        <f t="shared" si="193"/>
        <v>894173</v>
      </c>
      <c r="AS82" s="24">
        <f t="shared" si="193"/>
        <v>2815303</v>
      </c>
      <c r="AT82" s="24">
        <f t="shared" si="193"/>
        <v>2585201</v>
      </c>
      <c r="AU82" s="24">
        <f t="shared" si="193"/>
        <v>3005945</v>
      </c>
      <c r="AV82" s="24">
        <f t="shared" si="193"/>
        <v>3249827</v>
      </c>
      <c r="AW82" s="24">
        <f>SUM(AW70:AW80)</f>
        <v>4133332</v>
      </c>
      <c r="AX82" s="24">
        <f>SUM(AX70:AX81)</f>
        <v>3918436</v>
      </c>
      <c r="AY82" s="24">
        <f>SUM(AY70:AY81)</f>
        <v>493859</v>
      </c>
      <c r="AZ82" s="24">
        <f>SUM(AZ70:AZ81)</f>
        <v>2540392</v>
      </c>
      <c r="BA82" s="24">
        <f t="shared" si="179"/>
        <v>3646446.28032345</v>
      </c>
    </row>
    <row r="83" spans="1:53" ht="28.5" customHeight="1">
      <c r="E83" s="16"/>
    </row>
    <row r="84" spans="1:53" s="7" customFormat="1" ht="17.25" customHeight="1">
      <c r="A84" s="6"/>
      <c r="B84" s="121" t="s">
        <v>9</v>
      </c>
      <c r="C84" s="116" t="s">
        <v>35</v>
      </c>
      <c r="D84" s="120" t="s">
        <v>51</v>
      </c>
      <c r="E84" s="30">
        <v>43131</v>
      </c>
      <c r="F84" s="30">
        <f>EOMONTH(E84,1)</f>
        <v>43159</v>
      </c>
      <c r="G84" s="30">
        <f t="shared" ref="G84:M84" si="194">EOMONTH(F84,1)</f>
        <v>43190</v>
      </c>
      <c r="H84" s="30">
        <f t="shared" si="194"/>
        <v>43220</v>
      </c>
      <c r="I84" s="30">
        <f t="shared" si="194"/>
        <v>43251</v>
      </c>
      <c r="J84" s="30">
        <f t="shared" si="194"/>
        <v>43281</v>
      </c>
      <c r="K84" s="30">
        <f t="shared" si="194"/>
        <v>43312</v>
      </c>
      <c r="L84" s="30">
        <f t="shared" si="194"/>
        <v>43343</v>
      </c>
      <c r="M84" s="30">
        <f t="shared" si="194"/>
        <v>43373</v>
      </c>
      <c r="N84" s="30">
        <f t="shared" ref="N84" si="195">EOMONTH(M84,1)</f>
        <v>43404</v>
      </c>
      <c r="O84" s="30">
        <f t="shared" ref="O84" si="196">EOMONTH(N84,1)</f>
        <v>43434</v>
      </c>
      <c r="P84" s="30">
        <f t="shared" ref="P84" si="197">EOMONTH(O84,1)</f>
        <v>43465</v>
      </c>
      <c r="Q84" s="51">
        <f>+Q68</f>
        <v>43496</v>
      </c>
      <c r="R84" s="51">
        <f t="shared" ref="R84:S84" si="198">+R68</f>
        <v>43524</v>
      </c>
      <c r="S84" s="51">
        <f t="shared" si="198"/>
        <v>43555</v>
      </c>
      <c r="T84" s="52">
        <f t="shared" ref="T84:Y84" si="199">+T68</f>
        <v>43585</v>
      </c>
      <c r="U84" s="52">
        <f t="shared" si="199"/>
        <v>43616</v>
      </c>
      <c r="V84" s="52">
        <f t="shared" si="199"/>
        <v>43646</v>
      </c>
      <c r="W84" s="53">
        <f t="shared" si="199"/>
        <v>43677</v>
      </c>
      <c r="X84" s="53">
        <f t="shared" si="199"/>
        <v>43708</v>
      </c>
      <c r="Y84" s="53">
        <f t="shared" si="199"/>
        <v>43738</v>
      </c>
      <c r="Z84" s="59">
        <f t="shared" ref="Z84:AB84" si="200">+Z68</f>
        <v>43769</v>
      </c>
      <c r="AA84" s="59">
        <f t="shared" si="200"/>
        <v>43799</v>
      </c>
      <c r="AB84" s="59">
        <f t="shared" si="200"/>
        <v>43830</v>
      </c>
      <c r="AC84" s="61">
        <f t="shared" ref="AC84:AE84" si="201">+AC68</f>
        <v>43861</v>
      </c>
      <c r="AD84" s="61">
        <f t="shared" si="201"/>
        <v>43890</v>
      </c>
      <c r="AE84" s="61">
        <f t="shared" si="201"/>
        <v>43921</v>
      </c>
      <c r="AF84" s="62">
        <f t="shared" ref="AF84:AH84" si="202">+AF68</f>
        <v>43951</v>
      </c>
      <c r="AG84" s="62">
        <f t="shared" si="202"/>
        <v>43982</v>
      </c>
      <c r="AH84" s="62">
        <f t="shared" si="202"/>
        <v>44012</v>
      </c>
      <c r="AI84" s="76">
        <f t="shared" ref="AI84:AK84" si="203">+AI68</f>
        <v>44043</v>
      </c>
      <c r="AJ84" s="76">
        <f t="shared" si="203"/>
        <v>44074</v>
      </c>
      <c r="AK84" s="76">
        <f t="shared" si="203"/>
        <v>44104</v>
      </c>
      <c r="AL84" s="102">
        <f t="shared" ref="AL84:AN84" si="204">+AL68</f>
        <v>44135</v>
      </c>
      <c r="AM84" s="102">
        <f t="shared" si="204"/>
        <v>44165</v>
      </c>
      <c r="AN84" s="102">
        <f t="shared" si="204"/>
        <v>44196</v>
      </c>
      <c r="AO84" s="4"/>
      <c r="AP84" s="112" t="s">
        <v>7</v>
      </c>
      <c r="AQ84" s="112" t="s">
        <v>10</v>
      </c>
      <c r="AR84" s="112" t="s">
        <v>36</v>
      </c>
      <c r="AS84" s="112" t="s">
        <v>66</v>
      </c>
      <c r="AT84" s="112" t="str">
        <f t="shared" ref="AT84:AY84" si="205">+AT68</f>
        <v>1T19</v>
      </c>
      <c r="AU84" s="112" t="str">
        <f t="shared" si="205"/>
        <v>2T19</v>
      </c>
      <c r="AV84" s="112" t="str">
        <f t="shared" si="205"/>
        <v>3T19</v>
      </c>
      <c r="AW84" s="112" t="str">
        <f t="shared" si="205"/>
        <v>4T19</v>
      </c>
      <c r="AX84" s="112" t="str">
        <f t="shared" si="205"/>
        <v>1T20</v>
      </c>
      <c r="AY84" s="112" t="str">
        <f t="shared" si="205"/>
        <v>2T20</v>
      </c>
      <c r="AZ84" s="112" t="str">
        <f t="shared" ref="AZ84:BA84" si="206">+AZ68</f>
        <v>3T20</v>
      </c>
      <c r="BA84" s="112" t="str">
        <f t="shared" si="206"/>
        <v>4T20</v>
      </c>
    </row>
    <row r="85" spans="1:53" s="7" customFormat="1" ht="17.25" customHeight="1">
      <c r="A85" s="6"/>
      <c r="B85" s="121"/>
      <c r="C85" s="116"/>
      <c r="D85" s="120"/>
      <c r="E85" s="30" t="s">
        <v>7</v>
      </c>
      <c r="F85" s="30" t="s">
        <v>7</v>
      </c>
      <c r="G85" s="30" t="s">
        <v>7</v>
      </c>
      <c r="H85" s="30" t="s">
        <v>10</v>
      </c>
      <c r="I85" s="30" t="s">
        <v>10</v>
      </c>
      <c r="J85" s="30" t="s">
        <v>10</v>
      </c>
      <c r="K85" s="30" t="s">
        <v>36</v>
      </c>
      <c r="L85" s="30" t="s">
        <v>36</v>
      </c>
      <c r="M85" s="30" t="s">
        <v>36</v>
      </c>
      <c r="N85" s="30" t="s">
        <v>66</v>
      </c>
      <c r="O85" s="30" t="s">
        <v>66</v>
      </c>
      <c r="P85" s="30" t="s">
        <v>66</v>
      </c>
      <c r="Q85" s="51" t="str">
        <f t="shared" ref="Q85:S85" si="207">+Q69</f>
        <v>1T19</v>
      </c>
      <c r="R85" s="51" t="str">
        <f t="shared" si="207"/>
        <v>1T19</v>
      </c>
      <c r="S85" s="51" t="str">
        <f t="shared" si="207"/>
        <v>1T19</v>
      </c>
      <c r="T85" s="52" t="str">
        <f t="shared" ref="T85:Y85" si="208">+T69</f>
        <v>2T19</v>
      </c>
      <c r="U85" s="52" t="str">
        <f t="shared" si="208"/>
        <v>2T19</v>
      </c>
      <c r="V85" s="52" t="str">
        <f t="shared" si="208"/>
        <v>2T19</v>
      </c>
      <c r="W85" s="53" t="str">
        <f t="shared" si="208"/>
        <v>3T19</v>
      </c>
      <c r="X85" s="53" t="str">
        <f t="shared" si="208"/>
        <v>3T19</v>
      </c>
      <c r="Y85" s="53" t="str">
        <f t="shared" si="208"/>
        <v>3T19</v>
      </c>
      <c r="Z85" s="59" t="str">
        <f t="shared" ref="Z85:AB85" si="209">+Z69</f>
        <v>4T19</v>
      </c>
      <c r="AA85" s="59" t="str">
        <f t="shared" si="209"/>
        <v>4T19</v>
      </c>
      <c r="AB85" s="59" t="str">
        <f t="shared" si="209"/>
        <v>4T19</v>
      </c>
      <c r="AC85" s="61" t="str">
        <f t="shared" ref="AC85:AE85" si="210">+AC69</f>
        <v>1T20</v>
      </c>
      <c r="AD85" s="61" t="str">
        <f t="shared" si="210"/>
        <v>1T20</v>
      </c>
      <c r="AE85" s="61" t="str">
        <f t="shared" si="210"/>
        <v>1T20</v>
      </c>
      <c r="AF85" s="62" t="str">
        <f t="shared" ref="AF85:AH85" si="211">+AF69</f>
        <v>2T20</v>
      </c>
      <c r="AG85" s="62" t="str">
        <f t="shared" si="211"/>
        <v>2T20</v>
      </c>
      <c r="AH85" s="62" t="str">
        <f t="shared" si="211"/>
        <v>2T20</v>
      </c>
      <c r="AI85" s="76" t="str">
        <f t="shared" ref="AI85:AK85" si="212">+AI69</f>
        <v>3T20</v>
      </c>
      <c r="AJ85" s="76" t="str">
        <f t="shared" si="212"/>
        <v>3T20</v>
      </c>
      <c r="AK85" s="76" t="str">
        <f t="shared" si="212"/>
        <v>3T20</v>
      </c>
      <c r="AL85" s="102" t="str">
        <f t="shared" ref="AL85:AN85" si="213">+AL69</f>
        <v>4T20</v>
      </c>
      <c r="AM85" s="102" t="str">
        <f t="shared" si="213"/>
        <v>4T20</v>
      </c>
      <c r="AN85" s="102" t="str">
        <f t="shared" si="213"/>
        <v>4T20</v>
      </c>
      <c r="AO85" s="4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</row>
    <row r="86" spans="1:53" ht="15.75" customHeight="1">
      <c r="A86" s="3">
        <v>1</v>
      </c>
      <c r="B86" s="8" t="str">
        <f>+B70</f>
        <v>Shopping Cidade Jardim</v>
      </c>
      <c r="C86" s="9" t="str">
        <f t="shared" ref="C86:D86" si="214">+C70</f>
        <v>SP</v>
      </c>
      <c r="D86" s="9" t="str">
        <f t="shared" si="214"/>
        <v>JHSF</v>
      </c>
      <c r="E86" s="31"/>
      <c r="F86" s="31"/>
      <c r="G86" s="31"/>
      <c r="H86" s="31"/>
      <c r="I86" s="31"/>
      <c r="J86" s="31"/>
      <c r="K86" s="31"/>
      <c r="L86" s="31"/>
      <c r="M86" s="31"/>
      <c r="N86" s="31">
        <v>292000</v>
      </c>
      <c r="O86" s="31">
        <v>297000</v>
      </c>
      <c r="P86" s="31">
        <v>310000</v>
      </c>
      <c r="Q86" s="31">
        <v>268000</v>
      </c>
      <c r="R86" s="31">
        <v>272000</v>
      </c>
      <c r="S86" s="31">
        <v>304000</v>
      </c>
      <c r="T86" s="31">
        <v>298000</v>
      </c>
      <c r="U86" s="31">
        <v>332000</v>
      </c>
      <c r="V86" s="31">
        <v>311000</v>
      </c>
      <c r="W86" s="31">
        <v>286000</v>
      </c>
      <c r="X86" s="31">
        <v>299000</v>
      </c>
      <c r="Y86" s="31">
        <v>275000</v>
      </c>
      <c r="Z86" s="31">
        <v>301000</v>
      </c>
      <c r="AA86" s="31">
        <v>306000</v>
      </c>
      <c r="AB86" s="31">
        <v>308000</v>
      </c>
      <c r="AC86" s="31">
        <v>260000</v>
      </c>
      <c r="AD86" s="31">
        <v>270000</v>
      </c>
      <c r="AE86" s="31">
        <v>164000</v>
      </c>
      <c r="AF86" s="31">
        <v>16000</v>
      </c>
      <c r="AG86" s="31">
        <v>21000</v>
      </c>
      <c r="AH86" s="31">
        <v>53000</v>
      </c>
      <c r="AI86" s="31">
        <v>118000</v>
      </c>
      <c r="AJ86" s="31">
        <v>161000</v>
      </c>
      <c r="AK86" s="31">
        <v>187000</v>
      </c>
      <c r="AL86" s="31">
        <v>231000</v>
      </c>
      <c r="AM86" s="31">
        <v>238000</v>
      </c>
      <c r="AN86" s="31">
        <v>225000</v>
      </c>
      <c r="AP86" s="13">
        <f t="shared" ref="AP86:AP92" si="215">SUM(E86:G86)</f>
        <v>0</v>
      </c>
      <c r="AQ86" s="13">
        <f t="shared" ref="AQ86:AQ92" si="216">SUM(H86:J86)</f>
        <v>0</v>
      </c>
      <c r="AR86" s="13">
        <f t="shared" ref="AR86:AR92" si="217">SUM(K86:M86)</f>
        <v>0</v>
      </c>
      <c r="AS86" s="13">
        <f t="shared" ref="AS86:AS92" si="218">SUM(N86:P86)</f>
        <v>899000</v>
      </c>
      <c r="AT86" s="13">
        <f t="shared" ref="AT86:AT92" si="219">SUM(Q86:S86)</f>
        <v>844000</v>
      </c>
      <c r="AU86" s="13">
        <f t="shared" ref="AU86:AU93" si="220">SUM(T86:V86)</f>
        <v>941000</v>
      </c>
      <c r="AV86" s="13">
        <f>SUM(W86:Y86)</f>
        <v>860000</v>
      </c>
      <c r="AW86" s="13">
        <f>SUM(Z86:AB86)</f>
        <v>915000</v>
      </c>
      <c r="AX86" s="13">
        <f>SUM(AC86:AE86)</f>
        <v>694000</v>
      </c>
      <c r="AY86" s="13">
        <f>SUM(AF86:AH86)</f>
        <v>90000</v>
      </c>
      <c r="AZ86" s="13">
        <f>SUM(AI86:AK86)</f>
        <v>466000</v>
      </c>
      <c r="BA86" s="13">
        <f>SUM(AL86:AN86)</f>
        <v>694000</v>
      </c>
    </row>
    <row r="87" spans="1:53" ht="15.75" customHeight="1">
      <c r="A87" s="3">
        <v>2</v>
      </c>
      <c r="B87" s="8" t="str">
        <f t="shared" ref="B87:D87" si="221">+B71</f>
        <v>Shopping Cidade São Paulo</v>
      </c>
      <c r="C87" s="9" t="str">
        <f t="shared" si="221"/>
        <v>SP</v>
      </c>
      <c r="D87" s="9" t="str">
        <f t="shared" si="221"/>
        <v>CCP</v>
      </c>
      <c r="E87" s="32"/>
      <c r="F87" s="32"/>
      <c r="G87" s="32">
        <v>781199</v>
      </c>
      <c r="H87" s="32">
        <v>763227</v>
      </c>
      <c r="I87" s="32">
        <v>786500</v>
      </c>
      <c r="J87" s="32">
        <v>740031</v>
      </c>
      <c r="K87" s="32">
        <v>882689</v>
      </c>
      <c r="L87" s="32">
        <v>839249</v>
      </c>
      <c r="M87" s="31">
        <v>801354</v>
      </c>
      <c r="N87" s="31">
        <v>782367</v>
      </c>
      <c r="O87" s="31">
        <v>855259</v>
      </c>
      <c r="P87" s="31">
        <v>993226</v>
      </c>
      <c r="Q87" s="31">
        <v>868064</v>
      </c>
      <c r="R87" s="31">
        <v>757513</v>
      </c>
      <c r="S87" s="31">
        <v>788413</v>
      </c>
      <c r="T87" s="31">
        <v>851631</v>
      </c>
      <c r="U87" s="31">
        <v>906233</v>
      </c>
      <c r="V87" s="31">
        <v>882988</v>
      </c>
      <c r="W87" s="31">
        <v>1006711</v>
      </c>
      <c r="X87" s="31">
        <v>893440</v>
      </c>
      <c r="Y87" s="31">
        <v>862212</v>
      </c>
      <c r="Z87" s="31">
        <v>802931</v>
      </c>
      <c r="AA87" s="31">
        <v>856139</v>
      </c>
      <c r="AB87" s="31">
        <v>979253</v>
      </c>
      <c r="AC87" s="31">
        <v>952813</v>
      </c>
      <c r="AD87" s="31">
        <v>805714</v>
      </c>
      <c r="AE87" s="31">
        <v>483994</v>
      </c>
      <c r="AF87" s="31">
        <v>14686</v>
      </c>
      <c r="AG87" s="31">
        <v>2677</v>
      </c>
      <c r="AH87" s="31">
        <v>73627</v>
      </c>
      <c r="AI87" s="31">
        <v>158006</v>
      </c>
      <c r="AJ87" s="31">
        <v>200701</v>
      </c>
      <c r="AK87" s="31">
        <v>200701</v>
      </c>
      <c r="AL87" s="31">
        <v>422424</v>
      </c>
      <c r="AM87" s="31">
        <v>480016</v>
      </c>
      <c r="AN87" s="31">
        <v>480016</v>
      </c>
      <c r="AP87" s="13">
        <f t="shared" si="215"/>
        <v>781199</v>
      </c>
      <c r="AQ87" s="13">
        <f t="shared" si="216"/>
        <v>2289758</v>
      </c>
      <c r="AR87" s="13">
        <f t="shared" si="217"/>
        <v>2523292</v>
      </c>
      <c r="AS87" s="13">
        <f t="shared" si="218"/>
        <v>2630852</v>
      </c>
      <c r="AT87" s="13">
        <f t="shared" si="219"/>
        <v>2413990</v>
      </c>
      <c r="AU87" s="13">
        <f t="shared" si="220"/>
        <v>2640852</v>
      </c>
      <c r="AV87" s="13">
        <f t="shared" ref="AV87:AV94" si="222">SUM(W87:Y87)</f>
        <v>2762363</v>
      </c>
      <c r="AW87" s="13">
        <f t="shared" ref="AW87:AW94" si="223">SUM(Z87:AB87)</f>
        <v>2638323</v>
      </c>
      <c r="AX87" s="13">
        <f t="shared" ref="AX87:AX97" si="224">SUM(AC87:AE87)</f>
        <v>2242521</v>
      </c>
      <c r="AY87" s="13">
        <f t="shared" ref="AY87:AY97" si="225">SUM(AF87:AH87)</f>
        <v>90990</v>
      </c>
      <c r="AZ87" s="13">
        <f t="shared" ref="AZ87:AZ97" si="226">SUM(AI87:AK87)</f>
        <v>559408</v>
      </c>
      <c r="BA87" s="13">
        <f t="shared" ref="BA87:BA98" si="227">SUM(AL87:AN87)</f>
        <v>1382456</v>
      </c>
    </row>
    <row r="88" spans="1:53" ht="15.75" customHeight="1">
      <c r="A88" s="3">
        <v>3</v>
      </c>
      <c r="B88" s="8" t="str">
        <f t="shared" ref="B88:D88" si="228">+B72</f>
        <v>Catarina Fashion Outlet</v>
      </c>
      <c r="C88" s="9" t="str">
        <f t="shared" si="228"/>
        <v>SP</v>
      </c>
      <c r="D88" s="9" t="str">
        <f t="shared" si="228"/>
        <v>JHSF</v>
      </c>
      <c r="E88" s="32"/>
      <c r="F88" s="32"/>
      <c r="G88" s="32"/>
      <c r="H88" s="32"/>
      <c r="I88" s="32"/>
      <c r="J88" s="32"/>
      <c r="K88" s="32"/>
      <c r="L88" s="32"/>
      <c r="M88" s="31"/>
      <c r="N88" s="31">
        <v>173000</v>
      </c>
      <c r="O88" s="31">
        <v>233000</v>
      </c>
      <c r="P88" s="31">
        <v>274000</v>
      </c>
      <c r="Q88" s="31">
        <v>191000</v>
      </c>
      <c r="R88" s="31">
        <v>148000</v>
      </c>
      <c r="S88" s="31">
        <v>198000</v>
      </c>
      <c r="T88" s="31">
        <v>169000</v>
      </c>
      <c r="U88" s="31">
        <v>179000</v>
      </c>
      <c r="V88" s="31">
        <v>217000</v>
      </c>
      <c r="W88" s="31">
        <v>211000</v>
      </c>
      <c r="X88" s="31">
        <v>180000</v>
      </c>
      <c r="Y88" s="31">
        <v>175000</v>
      </c>
      <c r="Z88" s="31">
        <v>174000</v>
      </c>
      <c r="AA88" s="31">
        <v>225464.78873239434</v>
      </c>
      <c r="AB88" s="31">
        <v>286732.39436619717</v>
      </c>
      <c r="AC88" s="31">
        <v>200957.74647887322</v>
      </c>
      <c r="AD88" s="31">
        <v>166647.88732394367</v>
      </c>
      <c r="AE88" s="31">
        <v>98028.169014084502</v>
      </c>
      <c r="AF88" s="31">
        <v>0</v>
      </c>
      <c r="AG88" s="31">
        <v>0</v>
      </c>
      <c r="AH88" s="31">
        <v>66169.014084507042</v>
      </c>
      <c r="AI88" s="31">
        <v>75971.830985915483</v>
      </c>
      <c r="AJ88" s="31">
        <v>129887.32394366196</v>
      </c>
      <c r="AK88" s="31">
        <v>156845.07042253521</v>
      </c>
      <c r="AL88" s="31">
        <v>189049.7746478873</v>
      </c>
      <c r="AM88" s="31">
        <v>220563.38028169013</v>
      </c>
      <c r="AN88" s="31">
        <v>232816.90140845068</v>
      </c>
      <c r="AP88" s="13">
        <f t="shared" si="215"/>
        <v>0</v>
      </c>
      <c r="AQ88" s="13">
        <f t="shared" si="216"/>
        <v>0</v>
      </c>
      <c r="AR88" s="13">
        <f t="shared" si="217"/>
        <v>0</v>
      </c>
      <c r="AS88" s="13">
        <f t="shared" si="218"/>
        <v>680000</v>
      </c>
      <c r="AT88" s="13">
        <f t="shared" si="219"/>
        <v>537000</v>
      </c>
      <c r="AU88" s="13">
        <f t="shared" si="220"/>
        <v>565000</v>
      </c>
      <c r="AV88" s="13">
        <f t="shared" si="222"/>
        <v>566000</v>
      </c>
      <c r="AW88" s="13">
        <f t="shared" si="223"/>
        <v>686197.18309859151</v>
      </c>
      <c r="AX88" s="13">
        <f t="shared" si="224"/>
        <v>465633.80281690136</v>
      </c>
      <c r="AY88" s="13">
        <f t="shared" si="225"/>
        <v>66169.014084507042</v>
      </c>
      <c r="AZ88" s="13">
        <f t="shared" si="226"/>
        <v>362704.22535211267</v>
      </c>
      <c r="BA88" s="13">
        <f t="shared" si="227"/>
        <v>642430.05633802805</v>
      </c>
    </row>
    <row r="89" spans="1:53" ht="15.75" customHeight="1">
      <c r="A89" s="3">
        <v>4</v>
      </c>
      <c r="B89" s="8" t="str">
        <f t="shared" ref="B89:D89" si="229">+B73</f>
        <v>Caxias Shopping</v>
      </c>
      <c r="C89" s="9" t="str">
        <f t="shared" si="229"/>
        <v>RJ</v>
      </c>
      <c r="D89" s="9" t="str">
        <f t="shared" si="229"/>
        <v>Aliansce Sonae</v>
      </c>
      <c r="E89" s="32">
        <v>534673</v>
      </c>
      <c r="F89" s="32">
        <v>449844</v>
      </c>
      <c r="G89" s="32">
        <v>544570</v>
      </c>
      <c r="H89" s="32">
        <v>542455</v>
      </c>
      <c r="I89" s="32">
        <v>597967</v>
      </c>
      <c r="J89" s="32">
        <v>504266</v>
      </c>
      <c r="K89" s="32">
        <v>584485</v>
      </c>
      <c r="L89" s="32">
        <v>502863</v>
      </c>
      <c r="M89" s="31">
        <v>539934</v>
      </c>
      <c r="N89" s="31">
        <v>559752</v>
      </c>
      <c r="O89" s="31">
        <v>559752</v>
      </c>
      <c r="P89" s="31">
        <v>559752</v>
      </c>
      <c r="Q89" s="31">
        <v>571014</v>
      </c>
      <c r="R89" s="31">
        <v>424139</v>
      </c>
      <c r="S89" s="31">
        <v>508153</v>
      </c>
      <c r="T89" s="31">
        <v>537473</v>
      </c>
      <c r="U89" s="31">
        <v>594929</v>
      </c>
      <c r="V89" s="31">
        <v>494086</v>
      </c>
      <c r="W89" s="31">
        <v>586960</v>
      </c>
      <c r="X89" s="31">
        <v>532272</v>
      </c>
      <c r="Y89" s="31">
        <v>557011</v>
      </c>
      <c r="Z89" s="31">
        <v>619164</v>
      </c>
      <c r="AA89" s="31">
        <v>628435</v>
      </c>
      <c r="AB89" s="31">
        <v>738617</v>
      </c>
      <c r="AC89" s="31">
        <v>738617</v>
      </c>
      <c r="AD89" s="31">
        <v>552855</v>
      </c>
      <c r="AE89" s="31">
        <v>265593</v>
      </c>
      <c r="AF89" s="31">
        <v>45</v>
      </c>
      <c r="AG89" s="31">
        <v>24494</v>
      </c>
      <c r="AH89" s="31">
        <v>151118</v>
      </c>
      <c r="AI89" s="31">
        <v>288063</v>
      </c>
      <c r="AJ89" s="31">
        <v>380467</v>
      </c>
      <c r="AK89" s="31">
        <v>394033</v>
      </c>
      <c r="AL89" s="31">
        <v>455640</v>
      </c>
      <c r="AM89" s="31">
        <v>457293</v>
      </c>
      <c r="AN89" s="31">
        <v>551223</v>
      </c>
      <c r="AP89" s="13">
        <f t="shared" si="215"/>
        <v>1529087</v>
      </c>
      <c r="AQ89" s="13">
        <f t="shared" si="216"/>
        <v>1644688</v>
      </c>
      <c r="AR89" s="13">
        <f t="shared" si="217"/>
        <v>1627282</v>
      </c>
      <c r="AS89" s="13">
        <f t="shared" si="218"/>
        <v>1679256</v>
      </c>
      <c r="AT89" s="13">
        <f t="shared" si="219"/>
        <v>1503306</v>
      </c>
      <c r="AU89" s="13">
        <f t="shared" si="220"/>
        <v>1626488</v>
      </c>
      <c r="AV89" s="13">
        <f t="shared" si="222"/>
        <v>1676243</v>
      </c>
      <c r="AW89" s="13">
        <f t="shared" si="223"/>
        <v>1986216</v>
      </c>
      <c r="AX89" s="13">
        <f t="shared" si="224"/>
        <v>1557065</v>
      </c>
      <c r="AY89" s="13">
        <f t="shared" si="225"/>
        <v>175657</v>
      </c>
      <c r="AZ89" s="13">
        <f t="shared" si="226"/>
        <v>1062563</v>
      </c>
      <c r="BA89" s="13">
        <f t="shared" si="227"/>
        <v>1464156</v>
      </c>
    </row>
    <row r="90" spans="1:53" ht="15.75" customHeight="1">
      <c r="A90" s="3">
        <v>5</v>
      </c>
      <c r="B90" s="8" t="str">
        <f t="shared" ref="B90:D90" si="230">+B74</f>
        <v>Shopping Bela Vista</v>
      </c>
      <c r="C90" s="9" t="str">
        <f t="shared" si="230"/>
        <v>BA</v>
      </c>
      <c r="D90" s="9" t="str">
        <f t="shared" si="230"/>
        <v>JHSF</v>
      </c>
      <c r="E90" s="32"/>
      <c r="F90" s="32"/>
      <c r="G90" s="32"/>
      <c r="H90" s="32"/>
      <c r="I90" s="32"/>
      <c r="J90" s="32"/>
      <c r="K90" s="32"/>
      <c r="L90" s="32"/>
      <c r="M90" s="31"/>
      <c r="N90" s="31">
        <v>841000</v>
      </c>
      <c r="O90" s="31">
        <v>893000</v>
      </c>
      <c r="P90" s="31">
        <v>1100000</v>
      </c>
      <c r="Q90" s="31">
        <v>934000</v>
      </c>
      <c r="R90" s="31">
        <v>854000</v>
      </c>
      <c r="S90" s="31">
        <v>954000</v>
      </c>
      <c r="T90" s="31">
        <v>906000</v>
      </c>
      <c r="U90" s="31">
        <v>944000</v>
      </c>
      <c r="V90" s="31">
        <v>993000</v>
      </c>
      <c r="W90" s="31">
        <v>960000</v>
      </c>
      <c r="X90" s="31">
        <v>961000</v>
      </c>
      <c r="Y90" s="31">
        <v>895000</v>
      </c>
      <c r="Z90" s="31">
        <v>973000</v>
      </c>
      <c r="AA90" s="31">
        <v>973000</v>
      </c>
      <c r="AB90" s="31">
        <v>1143000</v>
      </c>
      <c r="AC90" s="31">
        <v>974000</v>
      </c>
      <c r="AD90" s="31">
        <v>849000</v>
      </c>
      <c r="AE90" s="31">
        <v>528000</v>
      </c>
      <c r="AF90" s="31">
        <v>0</v>
      </c>
      <c r="AG90" s="31">
        <v>0</v>
      </c>
      <c r="AH90" s="31">
        <v>0</v>
      </c>
      <c r="AI90" s="31">
        <v>50000</v>
      </c>
      <c r="AJ90" s="31">
        <v>276000</v>
      </c>
      <c r="AK90" s="31">
        <v>335000</v>
      </c>
      <c r="AL90" s="31">
        <v>496000</v>
      </c>
      <c r="AM90" s="31">
        <v>463000</v>
      </c>
      <c r="AN90" s="31">
        <v>678000</v>
      </c>
      <c r="AP90" s="13">
        <f t="shared" si="215"/>
        <v>0</v>
      </c>
      <c r="AQ90" s="13">
        <f t="shared" si="216"/>
        <v>0</v>
      </c>
      <c r="AR90" s="13">
        <f t="shared" si="217"/>
        <v>0</v>
      </c>
      <c r="AS90" s="13">
        <f t="shared" si="218"/>
        <v>2834000</v>
      </c>
      <c r="AT90" s="13">
        <f t="shared" si="219"/>
        <v>2742000</v>
      </c>
      <c r="AU90" s="13">
        <f t="shared" si="220"/>
        <v>2843000</v>
      </c>
      <c r="AV90" s="13">
        <f t="shared" si="222"/>
        <v>2816000</v>
      </c>
      <c r="AW90" s="13">
        <f t="shared" si="223"/>
        <v>3089000</v>
      </c>
      <c r="AX90" s="13">
        <f t="shared" si="224"/>
        <v>2351000</v>
      </c>
      <c r="AY90" s="13">
        <f t="shared" si="225"/>
        <v>0</v>
      </c>
      <c r="AZ90" s="13">
        <f t="shared" si="226"/>
        <v>661000</v>
      </c>
      <c r="BA90" s="13">
        <f t="shared" si="227"/>
        <v>1637000</v>
      </c>
    </row>
    <row r="91" spans="1:53" ht="15.75" customHeight="1">
      <c r="A91" s="3">
        <v>6</v>
      </c>
      <c r="B91" s="8" t="str">
        <f t="shared" ref="B91:D91" si="231">+B75</f>
        <v>Parque Shopping Belém</v>
      </c>
      <c r="C91" s="9" t="str">
        <f t="shared" si="231"/>
        <v>PA</v>
      </c>
      <c r="D91" s="9" t="str">
        <f t="shared" si="231"/>
        <v>Aliansce Sonae</v>
      </c>
      <c r="E91" s="32"/>
      <c r="F91" s="32"/>
      <c r="G91" s="32">
        <v>563701</v>
      </c>
      <c r="H91" s="32">
        <v>564268</v>
      </c>
      <c r="I91" s="32">
        <v>560566</v>
      </c>
      <c r="J91" s="32">
        <v>531900</v>
      </c>
      <c r="K91" s="32">
        <v>610046</v>
      </c>
      <c r="L91" s="32">
        <v>599405</v>
      </c>
      <c r="M91" s="31">
        <v>603571</v>
      </c>
      <c r="N91" s="31">
        <v>644860</v>
      </c>
      <c r="O91" s="31">
        <v>701106</v>
      </c>
      <c r="P91" s="31">
        <v>701106</v>
      </c>
      <c r="Q91" s="31">
        <v>696870</v>
      </c>
      <c r="R91" s="31">
        <v>603718</v>
      </c>
      <c r="S91" s="31">
        <v>667872</v>
      </c>
      <c r="T91" s="31">
        <v>681522</v>
      </c>
      <c r="U91" s="31">
        <v>678294</v>
      </c>
      <c r="V91" s="31">
        <v>620881</v>
      </c>
      <c r="W91" s="31">
        <v>631289</v>
      </c>
      <c r="X91" s="31">
        <v>614497</v>
      </c>
      <c r="Y91" s="31">
        <v>604808</v>
      </c>
      <c r="Z91" s="31">
        <v>671839</v>
      </c>
      <c r="AA91" s="31">
        <v>693077</v>
      </c>
      <c r="AB91" s="31">
        <v>873658</v>
      </c>
      <c r="AC91" s="31">
        <v>651333</v>
      </c>
      <c r="AD91" s="31">
        <v>592832</v>
      </c>
      <c r="AE91" s="31">
        <v>376739</v>
      </c>
      <c r="AF91" s="31">
        <v>0</v>
      </c>
      <c r="AG91" s="31">
        <v>0</v>
      </c>
      <c r="AH91" s="31">
        <v>197877</v>
      </c>
      <c r="AI91" s="31">
        <v>302799</v>
      </c>
      <c r="AJ91" s="31">
        <v>364524</v>
      </c>
      <c r="AK91" s="31">
        <v>394471</v>
      </c>
      <c r="AL91" s="31">
        <v>475835</v>
      </c>
      <c r="AM91" s="31">
        <v>0</v>
      </c>
      <c r="AN91" s="31">
        <v>0</v>
      </c>
      <c r="AP91" s="13">
        <f t="shared" si="215"/>
        <v>563701</v>
      </c>
      <c r="AQ91" s="13">
        <f t="shared" si="216"/>
        <v>1656734</v>
      </c>
      <c r="AR91" s="13">
        <f t="shared" si="217"/>
        <v>1813022</v>
      </c>
      <c r="AS91" s="13">
        <f t="shared" si="218"/>
        <v>2047072</v>
      </c>
      <c r="AT91" s="13">
        <f t="shared" si="219"/>
        <v>1968460</v>
      </c>
      <c r="AU91" s="13">
        <f t="shared" si="220"/>
        <v>1980697</v>
      </c>
      <c r="AV91" s="13">
        <f t="shared" si="222"/>
        <v>1850594</v>
      </c>
      <c r="AW91" s="13">
        <f t="shared" si="223"/>
        <v>2238574</v>
      </c>
      <c r="AX91" s="13">
        <f t="shared" si="224"/>
        <v>1620904</v>
      </c>
      <c r="AY91" s="13">
        <f t="shared" si="225"/>
        <v>197877</v>
      </c>
      <c r="AZ91" s="13">
        <f t="shared" si="226"/>
        <v>1061794</v>
      </c>
      <c r="BA91" s="13">
        <f t="shared" si="227"/>
        <v>475835</v>
      </c>
    </row>
    <row r="92" spans="1:53" ht="15.75" customHeight="1">
      <c r="A92" s="3">
        <v>7</v>
      </c>
      <c r="B92" s="8" t="str">
        <f t="shared" ref="B92:D92" si="232">+B76</f>
        <v>Shopping Ponta Negra</v>
      </c>
      <c r="C92" s="9" t="str">
        <f t="shared" si="232"/>
        <v>AM</v>
      </c>
      <c r="D92" s="9" t="str">
        <f t="shared" si="232"/>
        <v>JHSF</v>
      </c>
      <c r="E92" s="32"/>
      <c r="F92" s="32"/>
      <c r="G92" s="32"/>
      <c r="H92" s="32"/>
      <c r="I92" s="32"/>
      <c r="J92" s="32"/>
      <c r="K92" s="32"/>
      <c r="L92" s="32"/>
      <c r="M92" s="31"/>
      <c r="N92" s="31">
        <v>372000</v>
      </c>
      <c r="O92" s="31">
        <v>430000</v>
      </c>
      <c r="P92" s="31">
        <v>601000</v>
      </c>
      <c r="Q92" s="31">
        <v>480390</v>
      </c>
      <c r="R92" s="31">
        <v>349000</v>
      </c>
      <c r="S92" s="31">
        <v>383000</v>
      </c>
      <c r="T92" s="31">
        <v>410000</v>
      </c>
      <c r="U92" s="31">
        <v>416000</v>
      </c>
      <c r="V92" s="31">
        <v>377000</v>
      </c>
      <c r="W92" s="31">
        <v>487000</v>
      </c>
      <c r="X92" s="31">
        <v>446000</v>
      </c>
      <c r="Y92" s="31">
        <v>423000</v>
      </c>
      <c r="Z92" s="31">
        <v>391000</v>
      </c>
      <c r="AA92" s="31">
        <v>451000</v>
      </c>
      <c r="AB92" s="31">
        <v>631000</v>
      </c>
      <c r="AC92" s="31">
        <v>497000</v>
      </c>
      <c r="AD92" s="31">
        <v>359000</v>
      </c>
      <c r="AE92" s="31">
        <v>276000</v>
      </c>
      <c r="AF92" s="31">
        <v>46000</v>
      </c>
      <c r="AG92" s="31">
        <v>70000</v>
      </c>
      <c r="AH92" s="31">
        <v>226000</v>
      </c>
      <c r="AI92" s="31">
        <v>328000</v>
      </c>
      <c r="AJ92" s="31">
        <v>459000</v>
      </c>
      <c r="AK92" s="31">
        <v>330000</v>
      </c>
      <c r="AL92" s="31">
        <v>352000</v>
      </c>
      <c r="AM92" s="31">
        <v>371000</v>
      </c>
      <c r="AN92" s="31">
        <v>662000</v>
      </c>
      <c r="AP92" s="13">
        <f t="shared" si="215"/>
        <v>0</v>
      </c>
      <c r="AQ92" s="13">
        <f t="shared" si="216"/>
        <v>0</v>
      </c>
      <c r="AR92" s="13">
        <f t="shared" si="217"/>
        <v>0</v>
      </c>
      <c r="AS92" s="13">
        <f t="shared" si="218"/>
        <v>1403000</v>
      </c>
      <c r="AT92" s="13">
        <f t="shared" si="219"/>
        <v>1212390</v>
      </c>
      <c r="AU92" s="13">
        <f t="shared" si="220"/>
        <v>1203000</v>
      </c>
      <c r="AV92" s="13">
        <f t="shared" si="222"/>
        <v>1356000</v>
      </c>
      <c r="AW92" s="13">
        <f t="shared" si="223"/>
        <v>1473000</v>
      </c>
      <c r="AX92" s="13">
        <f t="shared" si="224"/>
        <v>1132000</v>
      </c>
      <c r="AY92" s="13">
        <f t="shared" si="225"/>
        <v>342000</v>
      </c>
      <c r="AZ92" s="13">
        <f t="shared" si="226"/>
        <v>1117000</v>
      </c>
      <c r="BA92" s="13">
        <f t="shared" si="227"/>
        <v>1385000</v>
      </c>
    </row>
    <row r="93" spans="1:53" ht="15.75" customHeight="1">
      <c r="A93" s="3">
        <v>8</v>
      </c>
      <c r="B93" s="8" t="str">
        <f t="shared" ref="B93:D93" si="233">+B77</f>
        <v>Santana Parque Shopping</v>
      </c>
      <c r="C93" s="9" t="str">
        <f t="shared" si="233"/>
        <v>SP</v>
      </c>
      <c r="D93" s="9" t="str">
        <f t="shared" si="233"/>
        <v>Aliansce Sonae</v>
      </c>
      <c r="E93" s="32"/>
      <c r="F93" s="32"/>
      <c r="G93" s="32"/>
      <c r="H93" s="32"/>
      <c r="I93" s="32"/>
      <c r="J93" s="32"/>
      <c r="K93" s="32"/>
      <c r="L93" s="32"/>
      <c r="M93" s="31"/>
      <c r="N93" s="31"/>
      <c r="O93" s="31"/>
      <c r="P93" s="31"/>
      <c r="Q93" s="31"/>
      <c r="R93" s="31"/>
      <c r="S93" s="31"/>
      <c r="T93" s="31"/>
      <c r="U93" s="31">
        <v>243000</v>
      </c>
      <c r="V93" s="31">
        <v>377000</v>
      </c>
      <c r="W93" s="31">
        <v>244488.22461981501</v>
      </c>
      <c r="X93" s="31">
        <v>211267.98358941992</v>
      </c>
      <c r="Y93" s="31">
        <v>206395.90524467939</v>
      </c>
      <c r="Z93" s="31">
        <v>232297.2445215882</v>
      </c>
      <c r="AA93" s="31">
        <v>229313.60579104125</v>
      </c>
      <c r="AB93" s="31">
        <v>292899.85995779012</v>
      </c>
      <c r="AC93" s="31">
        <v>223473.34266948068</v>
      </c>
      <c r="AD93" s="31">
        <v>206103.53261405553</v>
      </c>
      <c r="AE93" s="31">
        <v>106188.78084380363</v>
      </c>
      <c r="AF93" s="31">
        <v>0</v>
      </c>
      <c r="AG93" s="31">
        <v>0</v>
      </c>
      <c r="AH93" s="31">
        <v>27133.138720684827</v>
      </c>
      <c r="AI93" s="31">
        <v>68391.230596264228</v>
      </c>
      <c r="AJ93" s="31">
        <v>97611.71817984576</v>
      </c>
      <c r="AK93" s="31">
        <v>111044.08370973787</v>
      </c>
      <c r="AL93" s="31">
        <v>151834.85867571353</v>
      </c>
      <c r="AM93" s="31">
        <v>155338.53724925543</v>
      </c>
      <c r="AN93" s="31">
        <v>204349.29683031226</v>
      </c>
      <c r="AP93" s="13"/>
      <c r="AQ93" s="13"/>
      <c r="AR93" s="13"/>
      <c r="AS93" s="13"/>
      <c r="AT93" s="13"/>
      <c r="AU93" s="13">
        <f t="shared" si="220"/>
        <v>620000</v>
      </c>
      <c r="AV93" s="13">
        <f t="shared" si="222"/>
        <v>662152.11345391429</v>
      </c>
      <c r="AW93" s="13">
        <f t="shared" si="223"/>
        <v>754510.7102704196</v>
      </c>
      <c r="AX93" s="13">
        <f t="shared" si="224"/>
        <v>535765.65612733981</v>
      </c>
      <c r="AY93" s="13">
        <f t="shared" si="225"/>
        <v>27133.138720684827</v>
      </c>
      <c r="AZ93" s="13">
        <f t="shared" si="226"/>
        <v>277047.03248584783</v>
      </c>
      <c r="BA93" s="13">
        <f t="shared" si="227"/>
        <v>511522.69275528123</v>
      </c>
    </row>
    <row r="94" spans="1:53" ht="15.75" customHeight="1">
      <c r="A94" s="3">
        <v>9</v>
      </c>
      <c r="B94" s="8" t="str">
        <f t="shared" ref="B94:D94" si="234">+B78</f>
        <v>Plaza Sul Shopping</v>
      </c>
      <c r="C94" s="9" t="str">
        <f t="shared" si="234"/>
        <v>SP</v>
      </c>
      <c r="D94" s="9" t="str">
        <f t="shared" si="234"/>
        <v>Aliansce Sonae</v>
      </c>
      <c r="E94" s="32"/>
      <c r="F94" s="32"/>
      <c r="G94" s="32"/>
      <c r="H94" s="32"/>
      <c r="I94" s="32"/>
      <c r="J94" s="32"/>
      <c r="K94" s="32"/>
      <c r="L94" s="32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>
        <v>551687</v>
      </c>
      <c r="Y94" s="31">
        <v>532338</v>
      </c>
      <c r="Z94" s="31">
        <v>566342</v>
      </c>
      <c r="AA94" s="31">
        <v>591985</v>
      </c>
      <c r="AB94" s="31">
        <v>753700</v>
      </c>
      <c r="AC94" s="31">
        <v>583910</v>
      </c>
      <c r="AD94" s="31">
        <v>511800</v>
      </c>
      <c r="AE94" s="31">
        <v>288311</v>
      </c>
      <c r="AF94" s="31">
        <v>0</v>
      </c>
      <c r="AG94" s="31">
        <v>0</v>
      </c>
      <c r="AH94" s="31">
        <v>0</v>
      </c>
      <c r="AI94" s="31">
        <v>199341</v>
      </c>
      <c r="AJ94" s="31">
        <v>212957</v>
      </c>
      <c r="AK94" s="31">
        <v>299783</v>
      </c>
      <c r="AL94" s="31">
        <v>378489</v>
      </c>
      <c r="AM94" s="31">
        <v>391918</v>
      </c>
      <c r="AN94" s="31">
        <v>490170</v>
      </c>
      <c r="AP94" s="13"/>
      <c r="AQ94" s="13"/>
      <c r="AR94" s="13"/>
      <c r="AS94" s="13"/>
      <c r="AT94" s="13"/>
      <c r="AU94" s="13"/>
      <c r="AV94" s="13">
        <f t="shared" si="222"/>
        <v>1084025</v>
      </c>
      <c r="AW94" s="13">
        <f t="shared" si="223"/>
        <v>1912027</v>
      </c>
      <c r="AX94" s="13">
        <f t="shared" si="224"/>
        <v>1384021</v>
      </c>
      <c r="AY94" s="13">
        <f t="shared" si="225"/>
        <v>0</v>
      </c>
      <c r="AZ94" s="13">
        <f t="shared" si="226"/>
        <v>712081</v>
      </c>
      <c r="BA94" s="13">
        <f t="shared" si="227"/>
        <v>1260577</v>
      </c>
    </row>
    <row r="95" spans="1:53" ht="15.75" customHeight="1">
      <c r="A95" s="3">
        <v>10</v>
      </c>
      <c r="B95" s="8" t="str">
        <f t="shared" ref="B95:D95" si="235">+B79</f>
        <v>Natal Shopping</v>
      </c>
      <c r="C95" s="9" t="str">
        <f t="shared" si="235"/>
        <v>RN</v>
      </c>
      <c r="D95" s="9" t="str">
        <f t="shared" si="235"/>
        <v>Ancar Ivanhoé</v>
      </c>
      <c r="E95" s="32"/>
      <c r="F95" s="32"/>
      <c r="G95" s="32"/>
      <c r="H95" s="32"/>
      <c r="I95" s="32"/>
      <c r="J95" s="32"/>
      <c r="K95" s="32"/>
      <c r="L95" s="32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>
        <v>352698.23570157279</v>
      </c>
      <c r="AA95" s="31">
        <v>338715.61374981952</v>
      </c>
      <c r="AB95" s="31">
        <v>414595.60819224617</v>
      </c>
      <c r="AC95" s="31">
        <v>344407.19292354869</v>
      </c>
      <c r="AD95" s="31">
        <v>295547.70979265525</v>
      </c>
      <c r="AE95" s="31">
        <v>172236.92291823967</v>
      </c>
      <c r="AF95" s="31">
        <v>9540.0604072895148</v>
      </c>
      <c r="AG95" s="31">
        <v>17103.71704854882</v>
      </c>
      <c r="AH95" s="31">
        <v>17961.511058438766</v>
      </c>
      <c r="AI95" s="31">
        <v>26052.595097670946</v>
      </c>
      <c r="AJ95" s="31">
        <v>136789.16505008496</v>
      </c>
      <c r="AK95" s="31">
        <v>176494.01548759214</v>
      </c>
      <c r="AL95" s="31">
        <v>219169.26747961686</v>
      </c>
      <c r="AM95" s="31">
        <v>217598.57709664269</v>
      </c>
      <c r="AN95" s="31">
        <v>270228.29673722136</v>
      </c>
      <c r="AP95" s="13"/>
      <c r="AQ95" s="13"/>
      <c r="AR95" s="13"/>
      <c r="AS95" s="13"/>
      <c r="AT95" s="13"/>
      <c r="AU95" s="13"/>
      <c r="AV95" s="13">
        <f t="shared" ref="AV95:AV96" si="236">SUM(W95:Y95)</f>
        <v>0</v>
      </c>
      <c r="AW95" s="13">
        <f t="shared" ref="AW95:AW96" si="237">SUM(Z95:AB95)</f>
        <v>1106009.4576436384</v>
      </c>
      <c r="AX95" s="13">
        <f t="shared" si="224"/>
        <v>812191.82563444367</v>
      </c>
      <c r="AY95" s="13">
        <f t="shared" si="225"/>
        <v>44605.288514277097</v>
      </c>
      <c r="AZ95" s="13">
        <f t="shared" si="226"/>
        <v>339335.77563534805</v>
      </c>
      <c r="BA95" s="13">
        <f t="shared" si="227"/>
        <v>706996.14131348091</v>
      </c>
    </row>
    <row r="96" spans="1:53" ht="15.75" customHeight="1">
      <c r="A96" s="3">
        <v>11</v>
      </c>
      <c r="B96" s="8" t="str">
        <f t="shared" ref="B96:D97" si="238">+B80</f>
        <v>Shopping Downtown</v>
      </c>
      <c r="C96" s="9" t="str">
        <f t="shared" si="238"/>
        <v>RJ</v>
      </c>
      <c r="D96" s="9" t="str">
        <f t="shared" si="238"/>
        <v>Ancar Ivanhoé</v>
      </c>
      <c r="E96" s="32"/>
      <c r="F96" s="32"/>
      <c r="G96" s="32"/>
      <c r="H96" s="32"/>
      <c r="I96" s="32"/>
      <c r="J96" s="32"/>
      <c r="K96" s="32"/>
      <c r="L96" s="32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 t="s">
        <v>85</v>
      </c>
      <c r="AA96" s="31" t="s">
        <v>85</v>
      </c>
      <c r="AB96" s="31" t="s">
        <v>85</v>
      </c>
      <c r="AC96" s="31" t="s">
        <v>85</v>
      </c>
      <c r="AD96" s="31" t="s">
        <v>85</v>
      </c>
      <c r="AE96" s="31" t="s">
        <v>85</v>
      </c>
      <c r="AF96" s="31" t="s">
        <v>85</v>
      </c>
      <c r="AG96" s="31" t="s">
        <v>85</v>
      </c>
      <c r="AH96" s="31" t="s">
        <v>85</v>
      </c>
      <c r="AI96" s="31"/>
      <c r="AJ96" s="31"/>
      <c r="AK96" s="31"/>
      <c r="AL96" s="31"/>
      <c r="AM96" s="31"/>
      <c r="AN96" s="31"/>
      <c r="AP96" s="13"/>
      <c r="AQ96" s="13"/>
      <c r="AR96" s="13"/>
      <c r="AS96" s="13"/>
      <c r="AT96" s="13"/>
      <c r="AU96" s="13"/>
      <c r="AV96" s="13">
        <f t="shared" si="236"/>
        <v>0</v>
      </c>
      <c r="AW96" s="13">
        <f t="shared" si="237"/>
        <v>0</v>
      </c>
      <c r="AX96" s="13">
        <f t="shared" si="224"/>
        <v>0</v>
      </c>
      <c r="AY96" s="13">
        <f t="shared" si="225"/>
        <v>0</v>
      </c>
      <c r="AZ96" s="13">
        <f t="shared" si="226"/>
        <v>0</v>
      </c>
      <c r="BA96" s="13">
        <f t="shared" si="227"/>
        <v>0</v>
      </c>
    </row>
    <row r="97" spans="1:53" ht="15.75" customHeight="1">
      <c r="A97" s="3">
        <v>12</v>
      </c>
      <c r="B97" s="8" t="str">
        <f t="shared" si="238"/>
        <v>Internacional Shopping</v>
      </c>
      <c r="C97" s="9" t="str">
        <f t="shared" si="238"/>
        <v>SP</v>
      </c>
      <c r="D97" s="9" t="str">
        <f t="shared" si="238"/>
        <v>Gazit Brasil</v>
      </c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>
        <v>2041047</v>
      </c>
      <c r="AD97" s="68">
        <v>1728666</v>
      </c>
      <c r="AE97" s="68">
        <v>996348</v>
      </c>
      <c r="AF97" s="68">
        <v>0</v>
      </c>
      <c r="AG97" s="68">
        <v>0</v>
      </c>
      <c r="AH97" s="68">
        <v>239306</v>
      </c>
      <c r="AI97" s="68">
        <v>443602</v>
      </c>
      <c r="AJ97" s="68">
        <v>593769</v>
      </c>
      <c r="AK97" s="68">
        <v>699193</v>
      </c>
      <c r="AL97" s="68">
        <v>819214</v>
      </c>
      <c r="AM97" s="68">
        <v>931523</v>
      </c>
      <c r="AN97" s="68">
        <v>1116141</v>
      </c>
      <c r="AP97" s="63"/>
      <c r="AQ97" s="63"/>
      <c r="AR97" s="63"/>
      <c r="AS97" s="63"/>
      <c r="AT97" s="63"/>
      <c r="AU97" s="63"/>
      <c r="AV97" s="63"/>
      <c r="AW97" s="63"/>
      <c r="AX97" s="13">
        <f t="shared" si="224"/>
        <v>4766061</v>
      </c>
      <c r="AY97" s="13">
        <f t="shared" si="225"/>
        <v>239306</v>
      </c>
      <c r="AZ97" s="13">
        <f t="shared" si="226"/>
        <v>1736564</v>
      </c>
      <c r="BA97" s="13">
        <f t="shared" si="227"/>
        <v>2866878</v>
      </c>
    </row>
    <row r="98" spans="1:53" ht="17.25" customHeight="1">
      <c r="B98" s="21" t="s">
        <v>74</v>
      </c>
      <c r="C98" s="29"/>
      <c r="D98" s="22"/>
      <c r="E98" s="24">
        <f t="shared" ref="E98" si="239">SUM(E86:E97)</f>
        <v>534673</v>
      </c>
      <c r="F98" s="24">
        <f t="shared" ref="F98" si="240">SUM(F86:F97)</f>
        <v>449844</v>
      </c>
      <c r="G98" s="24">
        <f t="shared" ref="G98" si="241">SUM(G86:G97)</f>
        <v>1889470</v>
      </c>
      <c r="H98" s="24">
        <f t="shared" ref="H98" si="242">SUM(H86:H97)</f>
        <v>1869950</v>
      </c>
      <c r="I98" s="24">
        <f t="shared" ref="I98" si="243">SUM(I86:I97)</f>
        <v>1945033</v>
      </c>
      <c r="J98" s="24">
        <f t="shared" ref="J98" si="244">SUM(J86:J97)</f>
        <v>1776197</v>
      </c>
      <c r="K98" s="24">
        <f t="shared" ref="K98" si="245">SUM(K86:K97)</f>
        <v>2077220</v>
      </c>
      <c r="L98" s="24">
        <f t="shared" ref="L98" si="246">SUM(L86:L97)</f>
        <v>1941517</v>
      </c>
      <c r="M98" s="24">
        <f t="shared" ref="M98" si="247">SUM(M86:M97)</f>
        <v>1944859</v>
      </c>
      <c r="N98" s="24">
        <f t="shared" ref="N98" si="248">SUM(N86:N97)</f>
        <v>3664979</v>
      </c>
      <c r="O98" s="24">
        <f t="shared" ref="O98" si="249">SUM(O86:O97)</f>
        <v>3969117</v>
      </c>
      <c r="P98" s="24">
        <f t="shared" ref="P98" si="250">SUM(P86:P97)</f>
        <v>4539084</v>
      </c>
      <c r="Q98" s="24">
        <f t="shared" ref="Q98" si="251">SUM(Q86:Q97)</f>
        <v>4009338</v>
      </c>
      <c r="R98" s="24">
        <f t="shared" ref="R98" si="252">SUM(R86:R97)</f>
        <v>3408370</v>
      </c>
      <c r="S98" s="24">
        <f t="shared" ref="S98" si="253">SUM(S86:S97)</f>
        <v>3803438</v>
      </c>
      <c r="T98" s="24">
        <f t="shared" ref="T98" si="254">SUM(T86:T97)</f>
        <v>3853626</v>
      </c>
      <c r="U98" s="24">
        <f t="shared" ref="U98" si="255">SUM(U86:U97)</f>
        <v>4293456</v>
      </c>
      <c r="V98" s="24">
        <f t="shared" ref="V98" si="256">SUM(V86:V97)</f>
        <v>4272955</v>
      </c>
      <c r="W98" s="24">
        <f t="shared" ref="W98" si="257">SUM(W86:W97)</f>
        <v>4413448.2246198151</v>
      </c>
      <c r="X98" s="24">
        <f t="shared" ref="X98" si="258">SUM(X86:X97)</f>
        <v>4689163.9835894201</v>
      </c>
      <c r="Y98" s="24">
        <f t="shared" ref="Y98" si="259">SUM(Y86:Y97)</f>
        <v>4530764.9052446792</v>
      </c>
      <c r="Z98" s="24">
        <f t="shared" ref="Z98" si="260">SUM(Z86:Z97)</f>
        <v>5084271.4802231612</v>
      </c>
      <c r="AA98" s="24">
        <f t="shared" ref="AA98" si="261">SUM(AA86:AA97)</f>
        <v>5293130.008273256</v>
      </c>
      <c r="AB98" s="24">
        <f t="shared" ref="AB98" si="262">SUM(AB86:AB97)</f>
        <v>6421455.8625162337</v>
      </c>
      <c r="AC98" s="24">
        <f t="shared" ref="AC98" si="263">SUM(AC86:AC97)</f>
        <v>7467558.2820719024</v>
      </c>
      <c r="AD98" s="24">
        <f t="shared" ref="AD98" si="264">SUM(AD86:AD97)</f>
        <v>6338166.1297306549</v>
      </c>
      <c r="AE98" s="24">
        <f t="shared" ref="AE98:AK98" si="265">SUM(AE86:AE97)</f>
        <v>3755438.8727761279</v>
      </c>
      <c r="AF98" s="24">
        <f t="shared" si="265"/>
        <v>86271.060407289508</v>
      </c>
      <c r="AG98" s="24">
        <f t="shared" si="265"/>
        <v>135274.71704854883</v>
      </c>
      <c r="AH98" s="24">
        <f t="shared" si="265"/>
        <v>1052191.6638636305</v>
      </c>
      <c r="AI98" s="24">
        <f t="shared" si="265"/>
        <v>2058226.6566798505</v>
      </c>
      <c r="AJ98" s="24">
        <f t="shared" si="265"/>
        <v>3012706.2071735929</v>
      </c>
      <c r="AK98" s="24">
        <f t="shared" si="265"/>
        <v>3284564.1696198652</v>
      </c>
      <c r="AL98" s="24">
        <f t="shared" ref="AL98:AN98" si="266">SUM(AL86:AL97)</f>
        <v>4190655.9008032177</v>
      </c>
      <c r="AM98" s="24">
        <f t="shared" si="266"/>
        <v>3926250.4946275884</v>
      </c>
      <c r="AN98" s="24">
        <f t="shared" si="266"/>
        <v>4909944.4949759841</v>
      </c>
      <c r="AO98" s="40"/>
      <c r="AP98" s="46">
        <f t="shared" ref="AP98:AV98" si="267">SUM(AP86:AP96)</f>
        <v>2873987</v>
      </c>
      <c r="AQ98" s="46">
        <f t="shared" si="267"/>
        <v>5591180</v>
      </c>
      <c r="AR98" s="46">
        <f t="shared" si="267"/>
        <v>5963596</v>
      </c>
      <c r="AS98" s="46">
        <f t="shared" si="267"/>
        <v>12173180</v>
      </c>
      <c r="AT98" s="46">
        <f t="shared" si="267"/>
        <v>11221146</v>
      </c>
      <c r="AU98" s="46">
        <f t="shared" si="267"/>
        <v>12420037</v>
      </c>
      <c r="AV98" s="46">
        <f t="shared" si="267"/>
        <v>13633377.113453913</v>
      </c>
      <c r="AW98" s="46">
        <f>SUM(AW86:AW96)</f>
        <v>16798857.351012651</v>
      </c>
      <c r="AX98" s="46">
        <f>SUM(AX86:AX97)</f>
        <v>17561163.284578685</v>
      </c>
      <c r="AY98" s="46">
        <f>SUM(AY86:AY97)</f>
        <v>1273737.4413194689</v>
      </c>
      <c r="AZ98" s="46">
        <f>SUM(AZ86:AZ97)</f>
        <v>8355497.0334733082</v>
      </c>
      <c r="BA98" s="46">
        <f t="shared" si="227"/>
        <v>13026850.890406791</v>
      </c>
    </row>
    <row r="99" spans="1:53" ht="28.5" customHeight="1">
      <c r="E99" s="16"/>
    </row>
    <row r="100" spans="1:53" s="7" customFormat="1" ht="17.25" customHeight="1">
      <c r="A100" s="6"/>
      <c r="B100" s="114" t="s">
        <v>64</v>
      </c>
      <c r="C100" s="116" t="s">
        <v>35</v>
      </c>
      <c r="D100" s="118" t="s">
        <v>51</v>
      </c>
      <c r="E100" s="30">
        <v>43131</v>
      </c>
      <c r="F100" s="30">
        <f>EOMONTH(E100,1)</f>
        <v>43159</v>
      </c>
      <c r="G100" s="30">
        <f t="shared" ref="G100:L100" si="268">EOMONTH(F100,1)</f>
        <v>43190</v>
      </c>
      <c r="H100" s="30">
        <f t="shared" si="268"/>
        <v>43220</v>
      </c>
      <c r="I100" s="30">
        <f t="shared" si="268"/>
        <v>43251</v>
      </c>
      <c r="J100" s="30">
        <f t="shared" si="268"/>
        <v>43281</v>
      </c>
      <c r="K100" s="30">
        <f t="shared" si="268"/>
        <v>43312</v>
      </c>
      <c r="L100" s="30">
        <f t="shared" si="268"/>
        <v>43343</v>
      </c>
      <c r="M100" s="30">
        <f t="shared" ref="M100" si="269">EOMONTH(L100,1)</f>
        <v>43373</v>
      </c>
      <c r="N100" s="30">
        <f t="shared" ref="N100" si="270">EOMONTH(M100,1)</f>
        <v>43404</v>
      </c>
      <c r="O100" s="30">
        <f t="shared" ref="O100" si="271">EOMONTH(N100,1)</f>
        <v>43434</v>
      </c>
      <c r="P100" s="30">
        <f t="shared" ref="P100" si="272">EOMONTH(O100,1)</f>
        <v>43465</v>
      </c>
      <c r="Q100" s="51">
        <f>+Q84</f>
        <v>43496</v>
      </c>
      <c r="R100" s="51">
        <f t="shared" ref="R100:S100" si="273">+R84</f>
        <v>43524</v>
      </c>
      <c r="S100" s="51">
        <f t="shared" si="273"/>
        <v>43555</v>
      </c>
      <c r="T100" s="52">
        <f t="shared" ref="T100:Y100" si="274">+T84</f>
        <v>43585</v>
      </c>
      <c r="U100" s="52">
        <f t="shared" si="274"/>
        <v>43616</v>
      </c>
      <c r="V100" s="52">
        <f t="shared" si="274"/>
        <v>43646</v>
      </c>
      <c r="W100" s="53">
        <f t="shared" si="274"/>
        <v>43677</v>
      </c>
      <c r="X100" s="53">
        <f t="shared" si="274"/>
        <v>43708</v>
      </c>
      <c r="Y100" s="53">
        <f t="shared" si="274"/>
        <v>43738</v>
      </c>
      <c r="Z100" s="59">
        <f t="shared" ref="Z100:AB100" si="275">+Z84</f>
        <v>43769</v>
      </c>
      <c r="AA100" s="59">
        <f t="shared" si="275"/>
        <v>43799</v>
      </c>
      <c r="AB100" s="59">
        <f t="shared" si="275"/>
        <v>43830</v>
      </c>
      <c r="AC100" s="61">
        <f t="shared" ref="AC100:AE100" si="276">+AC84</f>
        <v>43861</v>
      </c>
      <c r="AD100" s="61">
        <f t="shared" si="276"/>
        <v>43890</v>
      </c>
      <c r="AE100" s="61">
        <f t="shared" si="276"/>
        <v>43921</v>
      </c>
      <c r="AF100" s="62">
        <f t="shared" ref="AF100:AH100" si="277">+AF84</f>
        <v>43951</v>
      </c>
      <c r="AG100" s="62">
        <f t="shared" si="277"/>
        <v>43982</v>
      </c>
      <c r="AH100" s="62">
        <f t="shared" si="277"/>
        <v>44012</v>
      </c>
      <c r="AI100" s="76">
        <f t="shared" ref="AI100:AK100" si="278">+AI84</f>
        <v>44043</v>
      </c>
      <c r="AJ100" s="76">
        <f t="shared" si="278"/>
        <v>44074</v>
      </c>
      <c r="AK100" s="76">
        <f t="shared" si="278"/>
        <v>44104</v>
      </c>
      <c r="AL100" s="102">
        <f t="shared" ref="AL100:AN100" si="279">+AL84</f>
        <v>44135</v>
      </c>
      <c r="AM100" s="102">
        <f t="shared" si="279"/>
        <v>44165</v>
      </c>
      <c r="AN100" s="102">
        <f t="shared" si="279"/>
        <v>44196</v>
      </c>
      <c r="AO100" s="4"/>
      <c r="AP100" s="112" t="s">
        <v>7</v>
      </c>
      <c r="AQ100" s="112" t="s">
        <v>10</v>
      </c>
      <c r="AR100" s="112" t="s">
        <v>36</v>
      </c>
      <c r="AS100" s="112" t="s">
        <v>66</v>
      </c>
      <c r="AT100" s="112" t="str">
        <f t="shared" ref="AT100:AY100" si="280">+AT84</f>
        <v>1T19</v>
      </c>
      <c r="AU100" s="112" t="str">
        <f t="shared" si="280"/>
        <v>2T19</v>
      </c>
      <c r="AV100" s="112" t="str">
        <f t="shared" si="280"/>
        <v>3T19</v>
      </c>
      <c r="AW100" s="112" t="str">
        <f t="shared" si="280"/>
        <v>4T19</v>
      </c>
      <c r="AX100" s="112" t="str">
        <f t="shared" si="280"/>
        <v>1T20</v>
      </c>
      <c r="AY100" s="112" t="str">
        <f t="shared" si="280"/>
        <v>2T20</v>
      </c>
      <c r="AZ100" s="112" t="str">
        <f t="shared" ref="AZ100:BA100" si="281">+AZ84</f>
        <v>3T20</v>
      </c>
      <c r="BA100" s="112" t="str">
        <f t="shared" si="281"/>
        <v>4T20</v>
      </c>
    </row>
    <row r="101" spans="1:53" s="7" customFormat="1" ht="17.25" customHeight="1">
      <c r="A101" s="6"/>
      <c r="B101" s="114"/>
      <c r="C101" s="116"/>
      <c r="D101" s="118"/>
      <c r="E101" s="30" t="s">
        <v>7</v>
      </c>
      <c r="F101" s="30" t="s">
        <v>7</v>
      </c>
      <c r="G101" s="30" t="s">
        <v>7</v>
      </c>
      <c r="H101" s="30" t="s">
        <v>10</v>
      </c>
      <c r="I101" s="30" t="s">
        <v>10</v>
      </c>
      <c r="J101" s="30" t="s">
        <v>10</v>
      </c>
      <c r="K101" s="30" t="s">
        <v>36</v>
      </c>
      <c r="L101" s="30" t="s">
        <v>36</v>
      </c>
      <c r="M101" s="30" t="s">
        <v>36</v>
      </c>
      <c r="N101" s="30" t="s">
        <v>66</v>
      </c>
      <c r="O101" s="30" t="s">
        <v>66</v>
      </c>
      <c r="P101" s="30" t="s">
        <v>66</v>
      </c>
      <c r="Q101" s="51" t="str">
        <f t="shared" ref="Q101:S101" si="282">+Q85</f>
        <v>1T19</v>
      </c>
      <c r="R101" s="51" t="str">
        <f t="shared" si="282"/>
        <v>1T19</v>
      </c>
      <c r="S101" s="51" t="str">
        <f t="shared" si="282"/>
        <v>1T19</v>
      </c>
      <c r="T101" s="52" t="str">
        <f t="shared" ref="T101:Y101" si="283">+T85</f>
        <v>2T19</v>
      </c>
      <c r="U101" s="52" t="str">
        <f t="shared" si="283"/>
        <v>2T19</v>
      </c>
      <c r="V101" s="52" t="str">
        <f t="shared" si="283"/>
        <v>2T19</v>
      </c>
      <c r="W101" s="53" t="str">
        <f t="shared" si="283"/>
        <v>3T19</v>
      </c>
      <c r="X101" s="53" t="str">
        <f t="shared" si="283"/>
        <v>3T19</v>
      </c>
      <c r="Y101" s="53" t="str">
        <f t="shared" si="283"/>
        <v>3T19</v>
      </c>
      <c r="Z101" s="59" t="str">
        <f t="shared" ref="Z101:AB101" si="284">+Z85</f>
        <v>4T19</v>
      </c>
      <c r="AA101" s="59" t="str">
        <f t="shared" si="284"/>
        <v>4T19</v>
      </c>
      <c r="AB101" s="59" t="str">
        <f t="shared" si="284"/>
        <v>4T19</v>
      </c>
      <c r="AC101" s="61" t="str">
        <f t="shared" ref="AC101:AE101" si="285">+AC85</f>
        <v>1T20</v>
      </c>
      <c r="AD101" s="61" t="str">
        <f t="shared" si="285"/>
        <v>1T20</v>
      </c>
      <c r="AE101" s="61" t="str">
        <f t="shared" si="285"/>
        <v>1T20</v>
      </c>
      <c r="AF101" s="62" t="str">
        <f t="shared" ref="AF101:AH101" si="286">+AF85</f>
        <v>2T20</v>
      </c>
      <c r="AG101" s="62" t="str">
        <f t="shared" si="286"/>
        <v>2T20</v>
      </c>
      <c r="AH101" s="62" t="str">
        <f t="shared" si="286"/>
        <v>2T20</v>
      </c>
      <c r="AI101" s="76" t="str">
        <f t="shared" ref="AI101:AK101" si="287">+AI85</f>
        <v>3T20</v>
      </c>
      <c r="AJ101" s="76" t="str">
        <f t="shared" si="287"/>
        <v>3T20</v>
      </c>
      <c r="AK101" s="76" t="str">
        <f t="shared" si="287"/>
        <v>3T20</v>
      </c>
      <c r="AL101" s="102" t="str">
        <f t="shared" ref="AL101:AN101" si="288">+AL85</f>
        <v>4T20</v>
      </c>
      <c r="AM101" s="102" t="str">
        <f t="shared" si="288"/>
        <v>4T20</v>
      </c>
      <c r="AN101" s="102" t="str">
        <f t="shared" si="288"/>
        <v>4T20</v>
      </c>
      <c r="AO101" s="4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</row>
    <row r="102" spans="1:53" ht="15.75" customHeight="1">
      <c r="A102" s="3">
        <v>1</v>
      </c>
      <c r="B102" s="8" t="str">
        <f>+B86</f>
        <v>Shopping Cidade Jardim</v>
      </c>
      <c r="C102" s="9" t="str">
        <f t="shared" ref="C102:D102" si="289">+C86</f>
        <v>SP</v>
      </c>
      <c r="D102" s="9" t="str">
        <f t="shared" si="289"/>
        <v>JHSF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>
        <v>66209.081909999994</v>
      </c>
      <c r="O102" s="13">
        <v>75809.57815999999</v>
      </c>
      <c r="P102" s="13">
        <v>104333.65854</v>
      </c>
      <c r="Q102" s="13">
        <v>55788.38162</v>
      </c>
      <c r="R102" s="13">
        <v>62312.796320000001</v>
      </c>
      <c r="S102" s="13">
        <v>69696.681079999995</v>
      </c>
      <c r="T102" s="13">
        <v>70423.15552</v>
      </c>
      <c r="U102" s="13">
        <v>85935.573250000001</v>
      </c>
      <c r="V102" s="13">
        <v>84807.311000000002</v>
      </c>
      <c r="W102" s="10">
        <v>66048.782390000008</v>
      </c>
      <c r="X102" s="10">
        <v>77455.953849999991</v>
      </c>
      <c r="Y102" s="10">
        <v>71372.245909999998</v>
      </c>
      <c r="Z102" s="10">
        <v>72153.841540000009</v>
      </c>
      <c r="AA102" s="10">
        <v>86415.269390000001</v>
      </c>
      <c r="AB102" s="10">
        <v>126977.03470999999</v>
      </c>
      <c r="AC102" s="10">
        <v>66821.656029999998</v>
      </c>
      <c r="AD102" s="10">
        <v>73433.339129999993</v>
      </c>
      <c r="AE102" s="10">
        <v>47546.242819999999</v>
      </c>
      <c r="AF102" s="10">
        <v>6284.8332899999987</v>
      </c>
      <c r="AG102" s="10">
        <v>13640.365940000002</v>
      </c>
      <c r="AH102" s="10">
        <v>32176.967879999989</v>
      </c>
      <c r="AI102" s="10">
        <v>54943.71514</v>
      </c>
      <c r="AJ102" s="10">
        <v>70001.798849999948</v>
      </c>
      <c r="AK102" s="10">
        <v>83397.044030000005</v>
      </c>
      <c r="AL102" s="10">
        <v>97011.28767000002</v>
      </c>
      <c r="AM102" s="10">
        <v>111714.25120999999</v>
      </c>
      <c r="AN102" s="10">
        <v>148952.25426999992</v>
      </c>
      <c r="AP102" s="13">
        <f t="shared" ref="AP102:AP108" si="290">SUM(E102:G102)</f>
        <v>0</v>
      </c>
      <c r="AQ102" s="13">
        <f t="shared" ref="AQ102:AQ108" si="291">SUM(H102:J102)</f>
        <v>0</v>
      </c>
      <c r="AR102" s="13">
        <f t="shared" ref="AR102:AR108" si="292">SUM(K102:M102)</f>
        <v>0</v>
      </c>
      <c r="AS102" s="13">
        <f t="shared" ref="AS102:AS108" si="293">SUM(N102:P102)</f>
        <v>246352.31860999999</v>
      </c>
      <c r="AT102" s="13">
        <f t="shared" ref="AT102:AT108" si="294">SUM(Q102:S102)</f>
        <v>187797.85901999997</v>
      </c>
      <c r="AU102" s="13">
        <f t="shared" ref="AU102:AU109" si="295">SUM(T102:V102)</f>
        <v>241166.03976999997</v>
      </c>
      <c r="AV102" s="13">
        <f>SUM(W102:Y102)</f>
        <v>214876.98215</v>
      </c>
      <c r="AW102" s="13">
        <f>SUM(Z102:AB102)</f>
        <v>285546.14564</v>
      </c>
      <c r="AX102" s="13">
        <f>SUM(AC102:AE102)</f>
        <v>187801.23797999998</v>
      </c>
      <c r="AY102" s="13">
        <f>SUM(AF102:AH102)</f>
        <v>52102.167109999988</v>
      </c>
      <c r="AZ102" s="13">
        <f>SUM(AI102:AK102)</f>
        <v>208342.55801999994</v>
      </c>
      <c r="BA102" s="13">
        <f>SUM(AL102:AN102)</f>
        <v>357677.79314999992</v>
      </c>
    </row>
    <row r="103" spans="1:53" ht="15.75" customHeight="1">
      <c r="A103" s="3">
        <v>2</v>
      </c>
      <c r="B103" s="8" t="str">
        <f t="shared" ref="B103:D103" si="296">+B87</f>
        <v>Shopping Cidade São Paulo</v>
      </c>
      <c r="C103" s="9" t="str">
        <f t="shared" si="296"/>
        <v>SP</v>
      </c>
      <c r="D103" s="9" t="str">
        <f t="shared" si="296"/>
        <v>CCP</v>
      </c>
      <c r="E103" s="13"/>
      <c r="F103" s="13"/>
      <c r="G103" s="13">
        <v>42894.787320000003</v>
      </c>
      <c r="H103" s="13">
        <v>40087.345689999995</v>
      </c>
      <c r="I103" s="13">
        <v>44584.361619999996</v>
      </c>
      <c r="J103" s="13">
        <v>42180.940340000008</v>
      </c>
      <c r="K103" s="13">
        <v>43879.392020000007</v>
      </c>
      <c r="L103" s="13">
        <v>44965.617840000006</v>
      </c>
      <c r="M103" s="10">
        <v>42575.952819999999</v>
      </c>
      <c r="N103" s="10">
        <v>42567.008029999997</v>
      </c>
      <c r="O103" s="10">
        <v>50420.973449999998</v>
      </c>
      <c r="P103" s="10">
        <v>64634.986850000001</v>
      </c>
      <c r="Q103" s="10">
        <v>42837.965350000006</v>
      </c>
      <c r="R103" s="10">
        <v>40776.475180000009</v>
      </c>
      <c r="S103" s="10">
        <v>44739.507699999995</v>
      </c>
      <c r="T103" s="10">
        <v>46495.325810000002</v>
      </c>
      <c r="U103" s="10">
        <v>48352.352229999997</v>
      </c>
      <c r="V103" s="10">
        <v>46697.417580000001</v>
      </c>
      <c r="W103" s="10">
        <v>48042.264280000003</v>
      </c>
      <c r="X103" s="10">
        <v>45511.60962000001</v>
      </c>
      <c r="Y103" s="10">
        <v>46415.221899999997</v>
      </c>
      <c r="Z103" s="10">
        <v>52232.234330000007</v>
      </c>
      <c r="AA103" s="10">
        <v>57979.486789999981</v>
      </c>
      <c r="AB103" s="10">
        <v>65505.210450000006</v>
      </c>
      <c r="AC103" s="10">
        <v>45638.90451</v>
      </c>
      <c r="AD103" s="10">
        <v>40884.06639</v>
      </c>
      <c r="AE103" s="10">
        <v>23530.105790000001</v>
      </c>
      <c r="AF103" s="10">
        <v>1983.78495</v>
      </c>
      <c r="AG103" s="10">
        <v>2261.7362000000003</v>
      </c>
      <c r="AH103" s="10">
        <v>6794.1568899999993</v>
      </c>
      <c r="AI103" s="10">
        <v>12619.056619999999</v>
      </c>
      <c r="AJ103" s="10">
        <v>16318.28458</v>
      </c>
      <c r="AK103" s="10">
        <v>19468.277850000002</v>
      </c>
      <c r="AL103" s="10">
        <v>24685.6374</v>
      </c>
      <c r="AM103" s="10">
        <v>29701.607350000002</v>
      </c>
      <c r="AN103" s="10">
        <v>36687.267989999993</v>
      </c>
      <c r="AP103" s="13">
        <f t="shared" si="290"/>
        <v>42894.787320000003</v>
      </c>
      <c r="AQ103" s="13">
        <f t="shared" si="291"/>
        <v>126852.64765</v>
      </c>
      <c r="AR103" s="13">
        <f t="shared" si="292"/>
        <v>131420.96268000003</v>
      </c>
      <c r="AS103" s="13">
        <f t="shared" si="293"/>
        <v>157622.96833</v>
      </c>
      <c r="AT103" s="13">
        <f t="shared" si="294"/>
        <v>128353.94823000001</v>
      </c>
      <c r="AU103" s="13">
        <f t="shared" si="295"/>
        <v>141545.09562000001</v>
      </c>
      <c r="AV103" s="13">
        <f t="shared" ref="AV103:AV110" si="297">SUM(W103:Y103)</f>
        <v>139969.09580000001</v>
      </c>
      <c r="AW103" s="13">
        <f t="shared" ref="AW103:AW110" si="298">SUM(Z103:AB103)</f>
        <v>175716.93156999999</v>
      </c>
      <c r="AX103" s="13">
        <f t="shared" ref="AX103:AX113" si="299">SUM(AC103:AE103)</f>
        <v>110053.07669</v>
      </c>
      <c r="AY103" s="13">
        <f t="shared" ref="AY103:AY113" si="300">SUM(AF103:AH103)</f>
        <v>11039.678039999999</v>
      </c>
      <c r="AZ103" s="13">
        <f t="shared" ref="AZ103:AZ113" si="301">SUM(AI103:AK103)</f>
        <v>48405.619050000001</v>
      </c>
      <c r="BA103" s="13">
        <f t="shared" ref="BA103:BA114" si="302">SUM(AL103:AN103)</f>
        <v>91074.512739999991</v>
      </c>
    </row>
    <row r="104" spans="1:53" ht="15.75" customHeight="1">
      <c r="A104" s="3">
        <v>3</v>
      </c>
      <c r="B104" s="8" t="str">
        <f t="shared" ref="B104:D104" si="303">+B88</f>
        <v>Catarina Fashion Outlet</v>
      </c>
      <c r="C104" s="9" t="str">
        <f t="shared" si="303"/>
        <v>SP</v>
      </c>
      <c r="D104" s="9" t="str">
        <f t="shared" si="303"/>
        <v>JHSF</v>
      </c>
      <c r="E104" s="13"/>
      <c r="F104" s="13"/>
      <c r="G104" s="13"/>
      <c r="H104" s="13"/>
      <c r="I104" s="13"/>
      <c r="J104" s="13"/>
      <c r="K104" s="13"/>
      <c r="L104" s="13"/>
      <c r="M104" s="10"/>
      <c r="N104" s="10">
        <v>41593.592249999994</v>
      </c>
      <c r="O104" s="10">
        <v>67571.117819999999</v>
      </c>
      <c r="P104" s="10">
        <v>79784.182379999998</v>
      </c>
      <c r="Q104" s="10">
        <v>46703.805509999998</v>
      </c>
      <c r="R104" s="10">
        <v>37540.72077</v>
      </c>
      <c r="S104" s="10">
        <v>49982.82243</v>
      </c>
      <c r="T104" s="10">
        <v>45272.00015</v>
      </c>
      <c r="U104" s="10">
        <v>50085.072679999903</v>
      </c>
      <c r="V104" s="10">
        <v>62417.86219</v>
      </c>
      <c r="W104" s="10">
        <v>57817.212780000002</v>
      </c>
      <c r="X104" s="10">
        <v>47557.128280000004</v>
      </c>
      <c r="Y104" s="10">
        <v>50780.661919999999</v>
      </c>
      <c r="Z104" s="10">
        <v>47801.26786</v>
      </c>
      <c r="AA104" s="10">
        <v>77449.292489999993</v>
      </c>
      <c r="AB104" s="10">
        <v>90225.12423999999</v>
      </c>
      <c r="AC104" s="10">
        <v>52036.392100000005</v>
      </c>
      <c r="AD104" s="10">
        <v>46839.180369999995</v>
      </c>
      <c r="AE104" s="10">
        <v>27212.238980000002</v>
      </c>
      <c r="AF104" s="10">
        <v>0</v>
      </c>
      <c r="AG104" s="10">
        <v>1631.8972299999996</v>
      </c>
      <c r="AH104" s="10">
        <v>22952.830550000013</v>
      </c>
      <c r="AI104" s="10">
        <v>24262.183300000001</v>
      </c>
      <c r="AJ104" s="10">
        <v>42995.077489999996</v>
      </c>
      <c r="AK104" s="10">
        <v>52288.51225</v>
      </c>
      <c r="AL104" s="10">
        <v>65115.458499999964</v>
      </c>
      <c r="AM104" s="10">
        <v>89270.976810000007</v>
      </c>
      <c r="AN104" s="10">
        <v>88828.383220000018</v>
      </c>
      <c r="AP104" s="13">
        <f t="shared" si="290"/>
        <v>0</v>
      </c>
      <c r="AQ104" s="13">
        <f t="shared" si="291"/>
        <v>0</v>
      </c>
      <c r="AR104" s="13">
        <f t="shared" si="292"/>
        <v>0</v>
      </c>
      <c r="AS104" s="13">
        <f t="shared" si="293"/>
        <v>188948.89244999998</v>
      </c>
      <c r="AT104" s="13">
        <f t="shared" si="294"/>
        <v>134227.34870999999</v>
      </c>
      <c r="AU104" s="13">
        <f t="shared" si="295"/>
        <v>157774.93501999992</v>
      </c>
      <c r="AV104" s="13">
        <f t="shared" si="297"/>
        <v>156155.00297999999</v>
      </c>
      <c r="AW104" s="13">
        <f t="shared" si="298"/>
        <v>215475.68458999996</v>
      </c>
      <c r="AX104" s="13">
        <f t="shared" si="299"/>
        <v>126087.81145000001</v>
      </c>
      <c r="AY104" s="13">
        <f t="shared" si="300"/>
        <v>24584.727780000012</v>
      </c>
      <c r="AZ104" s="13">
        <f t="shared" si="301"/>
        <v>119545.77304</v>
      </c>
      <c r="BA104" s="13">
        <f t="shared" si="302"/>
        <v>243214.81852999999</v>
      </c>
    </row>
    <row r="105" spans="1:53" ht="15.75" customHeight="1">
      <c r="A105" s="3">
        <v>4</v>
      </c>
      <c r="B105" s="8" t="str">
        <f t="shared" ref="B105:D105" si="304">+B89</f>
        <v>Caxias Shopping</v>
      </c>
      <c r="C105" s="9" t="str">
        <f t="shared" si="304"/>
        <v>RJ</v>
      </c>
      <c r="D105" s="9" t="str">
        <f t="shared" si="304"/>
        <v>Aliansce Sonae</v>
      </c>
      <c r="E105" s="13">
        <v>26351.705910000004</v>
      </c>
      <c r="F105" s="13">
        <v>22328.981530000001</v>
      </c>
      <c r="G105" s="13">
        <v>28705.72724</v>
      </c>
      <c r="H105" s="13">
        <v>26871.683899999993</v>
      </c>
      <c r="I105" s="13">
        <v>28970.443420000003</v>
      </c>
      <c r="J105" s="13">
        <v>25251.298799999997</v>
      </c>
      <c r="K105" s="13">
        <v>27646.934640000003</v>
      </c>
      <c r="L105" s="13">
        <v>26666.177749999999</v>
      </c>
      <c r="M105" s="10">
        <v>27474.591990000001</v>
      </c>
      <c r="N105" s="10">
        <v>28007.983459999999</v>
      </c>
      <c r="O105" s="10">
        <v>32490.612990000001</v>
      </c>
      <c r="P105" s="10">
        <v>48555.694389999997</v>
      </c>
      <c r="Q105" s="10">
        <v>30111.666720000012</v>
      </c>
      <c r="R105" s="10">
        <v>24672.421400000007</v>
      </c>
      <c r="S105" s="10">
        <v>29102.690750000005</v>
      </c>
      <c r="T105" s="10">
        <v>29562.832609999994</v>
      </c>
      <c r="U105" s="10">
        <v>30584.490280000002</v>
      </c>
      <c r="V105" s="10">
        <v>28969.756689999987</v>
      </c>
      <c r="W105" s="10">
        <v>31118.176170000006</v>
      </c>
      <c r="X105" s="10">
        <v>28979.694499999998</v>
      </c>
      <c r="Y105" s="10">
        <v>29354.856650000002</v>
      </c>
      <c r="Z105" s="10">
        <v>29950.456209999986</v>
      </c>
      <c r="AA105" s="10">
        <v>34841.411710000008</v>
      </c>
      <c r="AB105" s="10">
        <v>51041.340710000004</v>
      </c>
      <c r="AC105" s="10">
        <v>32645.126260000019</v>
      </c>
      <c r="AD105" s="10">
        <v>26903.430200000003</v>
      </c>
      <c r="AE105" s="10">
        <v>15035.565149999999</v>
      </c>
      <c r="AF105" s="10">
        <v>886.09460999999999</v>
      </c>
      <c r="AG105" s="10">
        <v>2123.70102</v>
      </c>
      <c r="AH105" s="10">
        <v>13638.295450000003</v>
      </c>
      <c r="AI105" s="10">
        <v>21642.885789999989</v>
      </c>
      <c r="AJ105" s="10">
        <v>26121.216870000007</v>
      </c>
      <c r="AK105" s="10">
        <v>24832.569379999997</v>
      </c>
      <c r="AL105" s="10">
        <v>28023.670390000003</v>
      </c>
      <c r="AM105" s="10">
        <v>31593.362099999991</v>
      </c>
      <c r="AN105" s="10">
        <v>42520.189959999996</v>
      </c>
      <c r="AP105" s="13">
        <f t="shared" si="290"/>
        <v>77386.414680000016</v>
      </c>
      <c r="AQ105" s="13">
        <f t="shared" si="291"/>
        <v>81093.426119999989</v>
      </c>
      <c r="AR105" s="13">
        <f t="shared" si="292"/>
        <v>81787.70438000001</v>
      </c>
      <c r="AS105" s="13">
        <f t="shared" si="293"/>
        <v>109054.29084</v>
      </c>
      <c r="AT105" s="13">
        <f t="shared" si="294"/>
        <v>83886.778870000024</v>
      </c>
      <c r="AU105" s="13">
        <f t="shared" si="295"/>
        <v>89117.079579999991</v>
      </c>
      <c r="AV105" s="13">
        <f t="shared" si="297"/>
        <v>89452.727320000005</v>
      </c>
      <c r="AW105" s="13">
        <f t="shared" si="298"/>
        <v>115833.20862999999</v>
      </c>
      <c r="AX105" s="13">
        <f t="shared" si="299"/>
        <v>74584.121610000017</v>
      </c>
      <c r="AY105" s="13">
        <f t="shared" si="300"/>
        <v>16648.091080000002</v>
      </c>
      <c r="AZ105" s="13">
        <f t="shared" si="301"/>
        <v>72596.67203999999</v>
      </c>
      <c r="BA105" s="13">
        <f t="shared" si="302"/>
        <v>102137.22245</v>
      </c>
    </row>
    <row r="106" spans="1:53" ht="15.75" customHeight="1">
      <c r="A106" s="3">
        <v>5</v>
      </c>
      <c r="B106" s="8" t="str">
        <f t="shared" ref="B106:D106" si="305">+B90</f>
        <v>Shopping Bela Vista</v>
      </c>
      <c r="C106" s="9" t="str">
        <f t="shared" si="305"/>
        <v>BA</v>
      </c>
      <c r="D106" s="9" t="str">
        <f t="shared" si="305"/>
        <v>JHSF</v>
      </c>
      <c r="E106" s="13"/>
      <c r="F106" s="13"/>
      <c r="G106" s="13"/>
      <c r="H106" s="13"/>
      <c r="I106" s="13"/>
      <c r="J106" s="13"/>
      <c r="K106" s="13"/>
      <c r="L106" s="13"/>
      <c r="M106" s="10"/>
      <c r="N106" s="10">
        <v>34593.023269999991</v>
      </c>
      <c r="O106" s="10">
        <v>41548.073670000005</v>
      </c>
      <c r="P106" s="10">
        <v>64295.743109999996</v>
      </c>
      <c r="Q106" s="10">
        <v>40321.490530000003</v>
      </c>
      <c r="R106" s="10">
        <v>36719.126579999996</v>
      </c>
      <c r="S106" s="10">
        <v>38586.80917</v>
      </c>
      <c r="T106" s="10">
        <v>39508.289729999997</v>
      </c>
      <c r="U106" s="10">
        <v>42447.53903</v>
      </c>
      <c r="V106" s="10">
        <v>44515.7166699999</v>
      </c>
      <c r="W106" s="10">
        <v>39337.492439999995</v>
      </c>
      <c r="X106" s="10">
        <v>41391.946990000004</v>
      </c>
      <c r="Y106" s="10">
        <v>39576.233119999997</v>
      </c>
      <c r="Z106" s="10">
        <v>43756.234490000003</v>
      </c>
      <c r="AA106" s="10">
        <v>49753.439259999999</v>
      </c>
      <c r="AB106" s="10">
        <v>72629.024969999999</v>
      </c>
      <c r="AC106" s="10">
        <v>45608.243729999995</v>
      </c>
      <c r="AD106" s="10">
        <v>40263.008740000005</v>
      </c>
      <c r="AE106" s="10">
        <v>24724.170420000002</v>
      </c>
      <c r="AF106" s="10">
        <v>627.86579000000006</v>
      </c>
      <c r="AG106" s="10">
        <v>2033.6572700000004</v>
      </c>
      <c r="AH106" s="10">
        <v>2372.6214699999991</v>
      </c>
      <c r="AI106" s="10">
        <v>8541.5204000000012</v>
      </c>
      <c r="AJ106" s="10">
        <v>29010.817669999993</v>
      </c>
      <c r="AK106" s="10">
        <v>29213.049079999997</v>
      </c>
      <c r="AL106" s="10">
        <v>35691.179159999971</v>
      </c>
      <c r="AM106" s="10">
        <v>42422.601200000005</v>
      </c>
      <c r="AN106" s="10">
        <v>57533.35881000002</v>
      </c>
      <c r="AP106" s="13">
        <f t="shared" si="290"/>
        <v>0</v>
      </c>
      <c r="AQ106" s="13">
        <f t="shared" si="291"/>
        <v>0</v>
      </c>
      <c r="AR106" s="13">
        <f t="shared" si="292"/>
        <v>0</v>
      </c>
      <c r="AS106" s="13">
        <f t="shared" si="293"/>
        <v>140436.84005</v>
      </c>
      <c r="AT106" s="13">
        <f t="shared" si="294"/>
        <v>115627.42627999999</v>
      </c>
      <c r="AU106" s="13">
        <f t="shared" si="295"/>
        <v>126471.54542999991</v>
      </c>
      <c r="AV106" s="13">
        <f t="shared" si="297"/>
        <v>120305.67254999999</v>
      </c>
      <c r="AW106" s="13">
        <f t="shared" si="298"/>
        <v>166138.69871999999</v>
      </c>
      <c r="AX106" s="13">
        <f t="shared" si="299"/>
        <v>110595.42289000002</v>
      </c>
      <c r="AY106" s="13">
        <f t="shared" si="300"/>
        <v>5034.1445299999996</v>
      </c>
      <c r="AZ106" s="13">
        <f t="shared" si="301"/>
        <v>66765.387149999995</v>
      </c>
      <c r="BA106" s="13">
        <f t="shared" si="302"/>
        <v>135647.13916999998</v>
      </c>
    </row>
    <row r="107" spans="1:53" ht="15.75" customHeight="1">
      <c r="A107" s="3">
        <v>6</v>
      </c>
      <c r="B107" s="8" t="str">
        <f t="shared" ref="B107:D107" si="306">+B91</f>
        <v>Parque Shopping Belém</v>
      </c>
      <c r="C107" s="9" t="str">
        <f t="shared" si="306"/>
        <v>PA</v>
      </c>
      <c r="D107" s="9" t="str">
        <f t="shared" si="306"/>
        <v>Aliansce Sonae</v>
      </c>
      <c r="E107" s="13"/>
      <c r="F107" s="13"/>
      <c r="G107" s="13">
        <v>20053.905449999998</v>
      </c>
      <c r="H107" s="13">
        <v>19738.723659999989</v>
      </c>
      <c r="I107" s="13">
        <v>22990.670209999993</v>
      </c>
      <c r="J107" s="13">
        <v>20742.559379999992</v>
      </c>
      <c r="K107" s="13">
        <v>22717.138779999994</v>
      </c>
      <c r="L107" s="13">
        <v>21750.582470000005</v>
      </c>
      <c r="M107" s="10">
        <v>20980.003729999993</v>
      </c>
      <c r="N107" s="10">
        <v>22721.686959999999</v>
      </c>
      <c r="O107" s="10">
        <v>27266.043430000002</v>
      </c>
      <c r="P107" s="10">
        <v>48077.802280000004</v>
      </c>
      <c r="Q107" s="10">
        <v>22554.53820000001</v>
      </c>
      <c r="R107" s="10">
        <v>18976.398160000001</v>
      </c>
      <c r="S107" s="10">
        <v>23006.245110000007</v>
      </c>
      <c r="T107" s="10">
        <v>23585.529809999989</v>
      </c>
      <c r="U107" s="10">
        <v>25044.833160000006</v>
      </c>
      <c r="V107" s="10">
        <v>23809.369800000004</v>
      </c>
      <c r="W107" s="10">
        <v>24415.385810000003</v>
      </c>
      <c r="X107" s="10">
        <v>24260.689100000011</v>
      </c>
      <c r="Y107" s="10">
        <v>22378.009399999995</v>
      </c>
      <c r="Z107" s="10">
        <v>25866.935579999998</v>
      </c>
      <c r="AA107" s="10">
        <v>32939.313120000006</v>
      </c>
      <c r="AB107" s="10">
        <v>51352.927259999989</v>
      </c>
      <c r="AC107" s="10">
        <v>25606.158460000006</v>
      </c>
      <c r="AD107" s="10">
        <v>23877.562320000005</v>
      </c>
      <c r="AE107" s="10">
        <v>15451.383589999999</v>
      </c>
      <c r="AF107" s="10">
        <v>1432.5551699999999</v>
      </c>
      <c r="AG107" s="10">
        <v>1577.36168</v>
      </c>
      <c r="AH107" s="10">
        <v>17914.914559999997</v>
      </c>
      <c r="AI107" s="10">
        <v>24320.045710000002</v>
      </c>
      <c r="AJ107" s="10">
        <v>28131.799050000001</v>
      </c>
      <c r="AK107" s="10">
        <v>28525.464179999995</v>
      </c>
      <c r="AL107" s="10">
        <v>30058.530279999999</v>
      </c>
      <c r="AM107" s="10">
        <v>0</v>
      </c>
      <c r="AN107" s="10">
        <v>0</v>
      </c>
      <c r="AP107" s="13">
        <f t="shared" si="290"/>
        <v>20053.905449999998</v>
      </c>
      <c r="AQ107" s="13">
        <f t="shared" si="291"/>
        <v>63471.953249999977</v>
      </c>
      <c r="AR107" s="13">
        <f t="shared" si="292"/>
        <v>65447.724979999999</v>
      </c>
      <c r="AS107" s="13">
        <f t="shared" si="293"/>
        <v>98065.532670000001</v>
      </c>
      <c r="AT107" s="13">
        <f t="shared" si="294"/>
        <v>64537.18147000001</v>
      </c>
      <c r="AU107" s="13">
        <f t="shared" si="295"/>
        <v>72439.732770000002</v>
      </c>
      <c r="AV107" s="13">
        <f t="shared" si="297"/>
        <v>71054.084310000006</v>
      </c>
      <c r="AW107" s="13">
        <f t="shared" si="298"/>
        <v>110159.17595999999</v>
      </c>
      <c r="AX107" s="13">
        <f t="shared" si="299"/>
        <v>64935.104370000008</v>
      </c>
      <c r="AY107" s="13">
        <f t="shared" si="300"/>
        <v>20924.831409999999</v>
      </c>
      <c r="AZ107" s="13">
        <f t="shared" si="301"/>
        <v>80977.308940000003</v>
      </c>
      <c r="BA107" s="13">
        <f t="shared" si="302"/>
        <v>30058.530279999999</v>
      </c>
    </row>
    <row r="108" spans="1:53" ht="15.75" customHeight="1">
      <c r="A108" s="3">
        <v>7</v>
      </c>
      <c r="B108" s="8" t="str">
        <f t="shared" ref="B108:D108" si="307">+B92</f>
        <v>Shopping Ponta Negra</v>
      </c>
      <c r="C108" s="9" t="str">
        <f t="shared" si="307"/>
        <v>AM</v>
      </c>
      <c r="D108" s="9" t="str">
        <f t="shared" si="307"/>
        <v>JHSF</v>
      </c>
      <c r="E108" s="13"/>
      <c r="F108" s="13"/>
      <c r="G108" s="13"/>
      <c r="H108" s="13"/>
      <c r="I108" s="13"/>
      <c r="J108" s="13"/>
      <c r="K108" s="13"/>
      <c r="L108" s="13"/>
      <c r="M108" s="10"/>
      <c r="N108" s="10">
        <v>27455.967250000005</v>
      </c>
      <c r="O108" s="10">
        <v>34262.840060000002</v>
      </c>
      <c r="P108" s="10">
        <v>47503.009189999997</v>
      </c>
      <c r="Q108" s="10">
        <v>29531.268889999999</v>
      </c>
      <c r="R108" s="10">
        <v>27682.813750000001</v>
      </c>
      <c r="S108" s="10">
        <v>32142.68362</v>
      </c>
      <c r="T108" s="10">
        <v>31642.454280000002</v>
      </c>
      <c r="U108" s="10">
        <v>32441.957059999997</v>
      </c>
      <c r="V108" s="10">
        <v>32266.594639999999</v>
      </c>
      <c r="W108" s="10">
        <v>35709.312189999997</v>
      </c>
      <c r="X108" s="10">
        <v>33091.670420000002</v>
      </c>
      <c r="Y108" s="10">
        <v>32507.840489999999</v>
      </c>
      <c r="Z108" s="10">
        <v>32649.114550000002</v>
      </c>
      <c r="AA108" s="10">
        <v>41624.859810000002</v>
      </c>
      <c r="AB108" s="10">
        <v>50315.217479999999</v>
      </c>
      <c r="AC108" s="10">
        <v>30492.388360000001</v>
      </c>
      <c r="AD108" s="10">
        <v>27048.901519999999</v>
      </c>
      <c r="AE108" s="10">
        <v>17753.868670000003</v>
      </c>
      <c r="AF108" s="10">
        <v>3490.2746099999999</v>
      </c>
      <c r="AG108" s="10">
        <v>3345.2704399999993</v>
      </c>
      <c r="AH108" s="10">
        <v>20778.592060000014</v>
      </c>
      <c r="AI108" s="10">
        <v>32918.700409999998</v>
      </c>
      <c r="AJ108" s="10">
        <v>33973.630700000016</v>
      </c>
      <c r="AK108" s="10">
        <v>32436.109690000001</v>
      </c>
      <c r="AL108" s="10">
        <v>33302.009599999998</v>
      </c>
      <c r="AM108" s="10">
        <v>37734.866190000001</v>
      </c>
      <c r="AN108" s="10">
        <v>48554.653699999988</v>
      </c>
      <c r="AP108" s="13">
        <f t="shared" si="290"/>
        <v>0</v>
      </c>
      <c r="AQ108" s="13">
        <f t="shared" si="291"/>
        <v>0</v>
      </c>
      <c r="AR108" s="13">
        <f t="shared" si="292"/>
        <v>0</v>
      </c>
      <c r="AS108" s="13">
        <f t="shared" si="293"/>
        <v>109221.8165</v>
      </c>
      <c r="AT108" s="13">
        <f t="shared" si="294"/>
        <v>89356.766260000004</v>
      </c>
      <c r="AU108" s="13">
        <f t="shared" si="295"/>
        <v>96351.005980000002</v>
      </c>
      <c r="AV108" s="13">
        <f t="shared" si="297"/>
        <v>101308.82310000001</v>
      </c>
      <c r="AW108" s="13">
        <f t="shared" si="298"/>
        <v>124589.19184000001</v>
      </c>
      <c r="AX108" s="13">
        <f t="shared" si="299"/>
        <v>75295.158549999993</v>
      </c>
      <c r="AY108" s="13">
        <f t="shared" si="300"/>
        <v>27614.137110000011</v>
      </c>
      <c r="AZ108" s="13">
        <f t="shared" si="301"/>
        <v>99328.440800000011</v>
      </c>
      <c r="BA108" s="13">
        <f t="shared" si="302"/>
        <v>119591.52948999999</v>
      </c>
    </row>
    <row r="109" spans="1:53" ht="15.75" customHeight="1">
      <c r="A109" s="3">
        <v>8</v>
      </c>
      <c r="B109" s="8" t="str">
        <f t="shared" ref="B109:D109" si="308">+B93</f>
        <v>Santana Parque Shopping</v>
      </c>
      <c r="C109" s="9" t="str">
        <f t="shared" si="308"/>
        <v>SP</v>
      </c>
      <c r="D109" s="9" t="str">
        <f t="shared" si="308"/>
        <v>Aliansce Sonae</v>
      </c>
      <c r="E109" s="13"/>
      <c r="F109" s="13"/>
      <c r="G109" s="13"/>
      <c r="H109" s="13"/>
      <c r="I109" s="13"/>
      <c r="J109" s="13"/>
      <c r="K109" s="13"/>
      <c r="L109" s="13"/>
      <c r="M109" s="10"/>
      <c r="N109" s="10"/>
      <c r="O109" s="10"/>
      <c r="P109" s="10"/>
      <c r="Q109" s="10"/>
      <c r="R109" s="10"/>
      <c r="S109" s="10"/>
      <c r="T109" s="10">
        <v>0</v>
      </c>
      <c r="U109" s="10">
        <v>29545.001860000008</v>
      </c>
      <c r="V109" s="10">
        <v>28180.819339999998</v>
      </c>
      <c r="W109" s="10">
        <v>28653.578690000006</v>
      </c>
      <c r="X109" s="10">
        <v>26123.691020000002</v>
      </c>
      <c r="Y109" s="10">
        <v>26199.217769999996</v>
      </c>
      <c r="Z109" s="10">
        <v>27422.031449999991</v>
      </c>
      <c r="AA109" s="10">
        <v>31826.680510000006</v>
      </c>
      <c r="AB109" s="10">
        <v>49038.262520000011</v>
      </c>
      <c r="AC109" s="10">
        <v>25678.075499999992</v>
      </c>
      <c r="AD109" s="10">
        <v>24154.934969999998</v>
      </c>
      <c r="AE109" s="10">
        <v>12134.813050000001</v>
      </c>
      <c r="AF109" s="10">
        <v>602.26798999999994</v>
      </c>
      <c r="AG109" s="10">
        <v>1432.8107899999998</v>
      </c>
      <c r="AH109" s="10">
        <v>6536.8194899999971</v>
      </c>
      <c r="AI109" s="10">
        <v>12675.233180000003</v>
      </c>
      <c r="AJ109" s="10">
        <v>16015.256190000004</v>
      </c>
      <c r="AK109" s="10">
        <v>16578.257279999998</v>
      </c>
      <c r="AL109" s="10">
        <v>20714.501359999995</v>
      </c>
      <c r="AM109" s="10">
        <v>23463.795479999997</v>
      </c>
      <c r="AN109" s="10">
        <v>35363.275420000005</v>
      </c>
      <c r="AP109" s="13"/>
      <c r="AQ109" s="13"/>
      <c r="AR109" s="13"/>
      <c r="AS109" s="13"/>
      <c r="AT109" s="13"/>
      <c r="AU109" s="13">
        <f t="shared" si="295"/>
        <v>57725.821200000006</v>
      </c>
      <c r="AV109" s="13">
        <f t="shared" si="297"/>
        <v>80976.487480000011</v>
      </c>
      <c r="AW109" s="13">
        <f t="shared" si="298"/>
        <v>108286.97448</v>
      </c>
      <c r="AX109" s="13">
        <f t="shared" si="299"/>
        <v>61967.823519999991</v>
      </c>
      <c r="AY109" s="13">
        <f t="shared" si="300"/>
        <v>8571.8982699999979</v>
      </c>
      <c r="AZ109" s="13">
        <f t="shared" si="301"/>
        <v>45268.746650000001</v>
      </c>
      <c r="BA109" s="13">
        <f t="shared" si="302"/>
        <v>79541.572260000001</v>
      </c>
    </row>
    <row r="110" spans="1:53" ht="15.75" customHeight="1">
      <c r="A110" s="3">
        <v>9</v>
      </c>
      <c r="B110" s="8" t="str">
        <f t="shared" ref="B110:D110" si="309">+B94</f>
        <v>Plaza Sul Shopping</v>
      </c>
      <c r="C110" s="9" t="str">
        <f t="shared" si="309"/>
        <v>SP</v>
      </c>
      <c r="D110" s="9" t="str">
        <f t="shared" si="309"/>
        <v>Aliansce Sonae</v>
      </c>
      <c r="E110" s="13"/>
      <c r="F110" s="13"/>
      <c r="G110" s="13"/>
      <c r="H110" s="13"/>
      <c r="I110" s="13"/>
      <c r="J110" s="13"/>
      <c r="K110" s="13"/>
      <c r="L110" s="13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>
        <v>37628.688419999999</v>
      </c>
      <c r="Y110" s="10">
        <v>35744.919450000001</v>
      </c>
      <c r="Z110" s="10">
        <v>37941.150940000007</v>
      </c>
      <c r="AA110" s="10">
        <v>45332.908009999992</v>
      </c>
      <c r="AB110" s="10">
        <v>69202.629050000003</v>
      </c>
      <c r="AC110" s="10">
        <v>37378.237110000002</v>
      </c>
      <c r="AD110" s="10">
        <v>36033.465089999976</v>
      </c>
      <c r="AE110" s="10">
        <v>19174.154560000003</v>
      </c>
      <c r="AF110" s="10">
        <v>1312.3330600000002</v>
      </c>
      <c r="AG110" s="10">
        <v>2127.25522</v>
      </c>
      <c r="AH110" s="10">
        <v>9337.7449299999989</v>
      </c>
      <c r="AI110" s="10">
        <v>18346.646059999999</v>
      </c>
      <c r="AJ110" s="10">
        <v>22500.154149999995</v>
      </c>
      <c r="AK110" s="10">
        <v>23310.618629999986</v>
      </c>
      <c r="AL110" s="10">
        <v>29851.978319999987</v>
      </c>
      <c r="AM110" s="10">
        <v>33344.666210000003</v>
      </c>
      <c r="AN110" s="10">
        <v>50376.525739999997</v>
      </c>
      <c r="AP110" s="13"/>
      <c r="AQ110" s="13"/>
      <c r="AR110" s="13"/>
      <c r="AS110" s="13"/>
      <c r="AT110" s="13"/>
      <c r="AU110" s="13"/>
      <c r="AV110" s="13">
        <f t="shared" si="297"/>
        <v>73373.607870000007</v>
      </c>
      <c r="AW110" s="13">
        <f t="shared" si="298"/>
        <v>152476.68800000002</v>
      </c>
      <c r="AX110" s="13">
        <f t="shared" si="299"/>
        <v>92585.856759999966</v>
      </c>
      <c r="AY110" s="13">
        <f t="shared" si="300"/>
        <v>12777.333209999999</v>
      </c>
      <c r="AZ110" s="13">
        <f t="shared" si="301"/>
        <v>64157.418839999984</v>
      </c>
      <c r="BA110" s="13">
        <f t="shared" si="302"/>
        <v>113573.17026999999</v>
      </c>
    </row>
    <row r="111" spans="1:53" ht="15.75" customHeight="1">
      <c r="A111" s="3">
        <v>10</v>
      </c>
      <c r="B111" s="8" t="str">
        <f t="shared" ref="B111:D111" si="310">+B95</f>
        <v>Natal Shopping</v>
      </c>
      <c r="C111" s="9" t="str">
        <f t="shared" si="310"/>
        <v>RN</v>
      </c>
      <c r="D111" s="9" t="str">
        <f t="shared" si="310"/>
        <v>Ancar Ivanhoé</v>
      </c>
      <c r="E111" s="13"/>
      <c r="F111" s="13"/>
      <c r="G111" s="13"/>
      <c r="H111" s="13"/>
      <c r="I111" s="13"/>
      <c r="J111" s="13"/>
      <c r="K111" s="13"/>
      <c r="L111" s="13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>
        <v>32206.11695</v>
      </c>
      <c r="AA111" s="10">
        <v>37303.728159999999</v>
      </c>
      <c r="AB111" s="10">
        <v>52189.034439999996</v>
      </c>
      <c r="AC111" s="10">
        <v>35461.320700000004</v>
      </c>
      <c r="AD111" s="10">
        <v>27810.575539999998</v>
      </c>
      <c r="AE111" s="10">
        <v>15477.497039999998</v>
      </c>
      <c r="AF111" s="10">
        <v>631.04994999999997</v>
      </c>
      <c r="AG111" s="10">
        <v>1807.51803</v>
      </c>
      <c r="AH111" s="10">
        <v>3319.7528499999999</v>
      </c>
      <c r="AI111" s="10">
        <v>5226.2941300000002</v>
      </c>
      <c r="AJ111" s="10">
        <v>19579.497789999998</v>
      </c>
      <c r="AK111" s="10">
        <v>21067.27217</v>
      </c>
      <c r="AL111" s="10">
        <v>25861.09432</v>
      </c>
      <c r="AM111" s="10">
        <v>27831.959139999999</v>
      </c>
      <c r="AN111" s="10">
        <v>40712.447610000003</v>
      </c>
      <c r="AP111" s="13"/>
      <c r="AQ111" s="13"/>
      <c r="AR111" s="13"/>
      <c r="AS111" s="13"/>
      <c r="AT111" s="13"/>
      <c r="AU111" s="13"/>
      <c r="AV111" s="13">
        <f t="shared" ref="AV111:AV112" si="311">SUM(W111:Y111)</f>
        <v>0</v>
      </c>
      <c r="AW111" s="13">
        <f t="shared" ref="AW111:AW112" si="312">SUM(Z111:AB111)</f>
        <v>121698.87954999998</v>
      </c>
      <c r="AX111" s="13">
        <f t="shared" si="299"/>
        <v>78749.393280000004</v>
      </c>
      <c r="AY111" s="13">
        <f t="shared" si="300"/>
        <v>5758.3208299999997</v>
      </c>
      <c r="AZ111" s="13">
        <f t="shared" si="301"/>
        <v>45873.06409</v>
      </c>
      <c r="BA111" s="13">
        <f t="shared" si="302"/>
        <v>94405.501069999998</v>
      </c>
    </row>
    <row r="112" spans="1:53" ht="15.75" customHeight="1">
      <c r="A112" s="3">
        <v>11</v>
      </c>
      <c r="B112" s="8" t="str">
        <f t="shared" ref="B112:D113" si="313">+B96</f>
        <v>Shopping Downtown</v>
      </c>
      <c r="C112" s="9" t="str">
        <f t="shared" si="313"/>
        <v>RJ</v>
      </c>
      <c r="D112" s="9" t="str">
        <f t="shared" si="313"/>
        <v>Ancar Ivanhoé</v>
      </c>
      <c r="E112" s="13"/>
      <c r="F112" s="13"/>
      <c r="G112" s="13"/>
      <c r="H112" s="13"/>
      <c r="I112" s="13"/>
      <c r="J112" s="13"/>
      <c r="K112" s="13"/>
      <c r="L112" s="13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>
        <v>11466.354730000001</v>
      </c>
      <c r="AA112" s="10">
        <v>11231.06839</v>
      </c>
      <c r="AB112" s="10">
        <v>14655.06544</v>
      </c>
      <c r="AC112" s="10">
        <v>12075.186740000001</v>
      </c>
      <c r="AD112" s="10">
        <v>9975.2219800000003</v>
      </c>
      <c r="AE112" s="10">
        <v>5125.4239100000004</v>
      </c>
      <c r="AF112" s="10">
        <v>1140.7021499999998</v>
      </c>
      <c r="AG112" s="10">
        <v>1321.0478500000002</v>
      </c>
      <c r="AH112" s="10">
        <v>2492.5499200000004</v>
      </c>
      <c r="AI112" s="10">
        <v>5857.50569</v>
      </c>
      <c r="AJ112" s="10">
        <v>7276.9943300000004</v>
      </c>
      <c r="AK112" s="10">
        <v>7768.0013600000002</v>
      </c>
      <c r="AL112" s="10">
        <v>8436.9414399999987</v>
      </c>
      <c r="AM112" s="10">
        <v>8297.3901600000008</v>
      </c>
      <c r="AN112" s="10">
        <v>10619.802300000001</v>
      </c>
      <c r="AP112" s="13"/>
      <c r="AQ112" s="13"/>
      <c r="AR112" s="13"/>
      <c r="AS112" s="13"/>
      <c r="AT112" s="13"/>
      <c r="AU112" s="13"/>
      <c r="AV112" s="13">
        <f t="shared" si="311"/>
        <v>0</v>
      </c>
      <c r="AW112" s="13">
        <f t="shared" si="312"/>
        <v>37352.488559999998</v>
      </c>
      <c r="AX112" s="13">
        <f t="shared" si="299"/>
        <v>27175.832630000001</v>
      </c>
      <c r="AY112" s="13">
        <f t="shared" si="300"/>
        <v>4954.2999200000004</v>
      </c>
      <c r="AZ112" s="13">
        <f t="shared" si="301"/>
        <v>20902.501380000002</v>
      </c>
      <c r="BA112" s="13">
        <f t="shared" si="302"/>
        <v>27354.133900000001</v>
      </c>
    </row>
    <row r="113" spans="1:53" ht="15.75" customHeight="1">
      <c r="A113" s="3">
        <v>12</v>
      </c>
      <c r="B113" s="8" t="str">
        <f t="shared" si="313"/>
        <v>Internacional Shopping</v>
      </c>
      <c r="C113" s="9" t="str">
        <f t="shared" si="313"/>
        <v>SP</v>
      </c>
      <c r="D113" s="9" t="str">
        <f t="shared" si="313"/>
        <v>Gazit Brasil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>
        <v>87299.353199999998</v>
      </c>
      <c r="AD113" s="63">
        <v>79877.363479999956</v>
      </c>
      <c r="AE113" s="63">
        <v>48298.562849999929</v>
      </c>
      <c r="AF113" s="63">
        <v>5880.6573599999983</v>
      </c>
      <c r="AG113" s="63">
        <v>4186.6143738834799</v>
      </c>
      <c r="AH113" s="63">
        <v>27565.389459999973</v>
      </c>
      <c r="AI113" s="63">
        <v>45236.413939999969</v>
      </c>
      <c r="AJ113" s="63">
        <v>61030.259479999986</v>
      </c>
      <c r="AK113" s="63">
        <v>61950.948819999983</v>
      </c>
      <c r="AL113" s="63">
        <v>77012.736190000054</v>
      </c>
      <c r="AM113" s="63">
        <v>89084.258830000064</v>
      </c>
      <c r="AN113" s="63">
        <v>125054.48240000001</v>
      </c>
      <c r="AP113" s="63"/>
      <c r="AQ113" s="63"/>
      <c r="AR113" s="63"/>
      <c r="AS113" s="63"/>
      <c r="AT113" s="63"/>
      <c r="AU113" s="63"/>
      <c r="AV113" s="63"/>
      <c r="AW113" s="63"/>
      <c r="AX113" s="13">
        <f t="shared" si="299"/>
        <v>215475.27952999988</v>
      </c>
      <c r="AY113" s="13">
        <f t="shared" si="300"/>
        <v>37632.661193883454</v>
      </c>
      <c r="AZ113" s="13">
        <f t="shared" si="301"/>
        <v>168217.62223999994</v>
      </c>
      <c r="BA113" s="13">
        <f t="shared" si="302"/>
        <v>291151.47742000013</v>
      </c>
    </row>
    <row r="114" spans="1:53" ht="17.25" customHeight="1">
      <c r="B114" s="21" t="s">
        <v>75</v>
      </c>
      <c r="C114" s="29"/>
      <c r="D114" s="22"/>
      <c r="E114" s="24">
        <f t="shared" ref="E114" si="314">SUM(E102:E113)</f>
        <v>26351.705910000004</v>
      </c>
      <c r="F114" s="24">
        <f t="shared" ref="F114" si="315">SUM(F102:F113)</f>
        <v>22328.981530000001</v>
      </c>
      <c r="G114" s="24">
        <f t="shared" ref="G114" si="316">SUM(G102:G113)</f>
        <v>91654.420010000002</v>
      </c>
      <c r="H114" s="24">
        <f t="shared" ref="H114" si="317">SUM(H102:H113)</f>
        <v>86697.75324999998</v>
      </c>
      <c r="I114" s="24">
        <f t="shared" ref="I114" si="318">SUM(I102:I113)</f>
        <v>96545.475250000003</v>
      </c>
      <c r="J114" s="24">
        <f t="shared" ref="J114" si="319">SUM(J102:J113)</f>
        <v>88174.798519999997</v>
      </c>
      <c r="K114" s="24">
        <f t="shared" ref="K114" si="320">SUM(K102:K113)</f>
        <v>94243.46544</v>
      </c>
      <c r="L114" s="24">
        <f t="shared" ref="L114" si="321">SUM(L102:L113)</f>
        <v>93382.378060000017</v>
      </c>
      <c r="M114" s="24">
        <f t="shared" ref="M114" si="322">SUM(M102:M113)</f>
        <v>91030.548539999989</v>
      </c>
      <c r="N114" s="24">
        <f t="shared" ref="N114" si="323">SUM(N102:N113)</f>
        <v>263148.34312999999</v>
      </c>
      <c r="O114" s="24">
        <f t="shared" ref="O114" si="324">SUM(O102:O113)</f>
        <v>329369.23958000005</v>
      </c>
      <c r="P114" s="24">
        <f t="shared" ref="P114" si="325">SUM(P102:P113)</f>
        <v>457185.07674000005</v>
      </c>
      <c r="Q114" s="24">
        <f t="shared" ref="Q114" si="326">SUM(Q102:Q113)</f>
        <v>267849.11682000005</v>
      </c>
      <c r="R114" s="24">
        <f t="shared" ref="R114" si="327">SUM(R102:R113)</f>
        <v>248680.75215999997</v>
      </c>
      <c r="S114" s="24">
        <f t="shared" ref="S114" si="328">SUM(S102:S113)</f>
        <v>287257.43986000004</v>
      </c>
      <c r="T114" s="24">
        <f t="shared" ref="T114" si="329">SUM(T102:T113)</f>
        <v>286489.58790999994</v>
      </c>
      <c r="U114" s="24">
        <f t="shared" ref="U114" si="330">SUM(U102:U113)</f>
        <v>344436.8195499999</v>
      </c>
      <c r="V114" s="24">
        <f t="shared" ref="V114" si="331">SUM(V102:V113)</f>
        <v>351664.84790999989</v>
      </c>
      <c r="W114" s="24">
        <f t="shared" ref="W114" si="332">SUM(W102:W113)</f>
        <v>331142.20475000003</v>
      </c>
      <c r="X114" s="24">
        <f t="shared" ref="X114" si="333">SUM(X102:X113)</f>
        <v>362001.0722</v>
      </c>
      <c r="Y114" s="24">
        <f t="shared" ref="Y114" si="334">SUM(Y102:Y113)</f>
        <v>354329.20660999994</v>
      </c>
      <c r="Z114" s="24">
        <f t="shared" ref="Z114" si="335">SUM(Z102:Z113)</f>
        <v>413445.73863000004</v>
      </c>
      <c r="AA114" s="24">
        <f t="shared" ref="AA114" si="336">SUM(AA102:AA113)</f>
        <v>506697.45763999992</v>
      </c>
      <c r="AB114" s="24">
        <f t="shared" ref="AB114" si="337">SUM(AB102:AB113)</f>
        <v>693130.87127</v>
      </c>
      <c r="AC114" s="24">
        <f t="shared" ref="AC114" si="338">SUM(AC102:AC113)</f>
        <v>496741.04269999993</v>
      </c>
      <c r="AD114" s="24">
        <f t="shared" ref="AD114" si="339">SUM(AD102:AD113)</f>
        <v>457101.04972999985</v>
      </c>
      <c r="AE114" s="24">
        <f t="shared" ref="AE114:AH114" si="340">SUM(AE102:AE113)</f>
        <v>271464.02682999993</v>
      </c>
      <c r="AF114" s="24">
        <f t="shared" si="340"/>
        <v>24272.418929999996</v>
      </c>
      <c r="AG114" s="24">
        <f t="shared" si="340"/>
        <v>37489.23604388348</v>
      </c>
      <c r="AH114" s="46">
        <f t="shared" si="340"/>
        <v>165880.63550999996</v>
      </c>
      <c r="AI114" s="24">
        <f t="shared" ref="AI114:AK114" si="341">SUM(AI102:AI113)</f>
        <v>266590.20036999998</v>
      </c>
      <c r="AJ114" s="24">
        <f t="shared" si="341"/>
        <v>372954.78714999999</v>
      </c>
      <c r="AK114" s="24">
        <f t="shared" si="341"/>
        <v>400836.12472000002</v>
      </c>
      <c r="AL114" s="24">
        <f t="shared" ref="AL114:AN114" si="342">SUM(AL102:AL113)</f>
        <v>475765.02463</v>
      </c>
      <c r="AM114" s="24">
        <f t="shared" si="342"/>
        <v>524459.73467999999</v>
      </c>
      <c r="AN114" s="24">
        <f t="shared" si="342"/>
        <v>685202.64141999988</v>
      </c>
      <c r="AO114" s="40"/>
      <c r="AP114" s="24">
        <f t="shared" ref="AP114:AV114" si="343">SUM(AP102:AP112)</f>
        <v>140335.10745000001</v>
      </c>
      <c r="AQ114" s="24">
        <f t="shared" si="343"/>
        <v>271418.02701999998</v>
      </c>
      <c r="AR114" s="24">
        <f t="shared" si="343"/>
        <v>278656.39204000006</v>
      </c>
      <c r="AS114" s="24">
        <f t="shared" si="343"/>
        <v>1049702.6594499999</v>
      </c>
      <c r="AT114" s="24">
        <f t="shared" si="343"/>
        <v>803787.30883999984</v>
      </c>
      <c r="AU114" s="24">
        <f t="shared" si="343"/>
        <v>982591.25536999991</v>
      </c>
      <c r="AV114" s="24">
        <f t="shared" si="343"/>
        <v>1047472.4835600001</v>
      </c>
      <c r="AW114" s="24">
        <f>SUM(AW102:AW112)</f>
        <v>1613274.06754</v>
      </c>
      <c r="AX114" s="24">
        <f>SUM(AX102:AX113)</f>
        <v>1225306.1192599998</v>
      </c>
      <c r="AY114" s="24">
        <f>SUM(AY102:AY113)</f>
        <v>227642.29048388347</v>
      </c>
      <c r="AZ114" s="24">
        <f>SUM(AZ102:AZ113)</f>
        <v>1040381.1122399998</v>
      </c>
      <c r="BA114" s="24">
        <f t="shared" si="302"/>
        <v>1685427.4007299999</v>
      </c>
    </row>
    <row r="115" spans="1:53" ht="28.5" customHeight="1">
      <c r="E115" s="16"/>
    </row>
    <row r="116" spans="1:53" s="7" customFormat="1" ht="17.25" customHeight="1">
      <c r="A116" s="6"/>
      <c r="B116" s="114" t="s">
        <v>78</v>
      </c>
      <c r="C116" s="116" t="s">
        <v>35</v>
      </c>
      <c r="D116" s="118" t="s">
        <v>51</v>
      </c>
      <c r="E116" s="30">
        <v>43131</v>
      </c>
      <c r="F116" s="30">
        <f>EOMONTH(E116,1)</f>
        <v>43159</v>
      </c>
      <c r="G116" s="30">
        <f t="shared" ref="G116:M116" si="344">EOMONTH(F116,1)</f>
        <v>43190</v>
      </c>
      <c r="H116" s="30">
        <f t="shared" si="344"/>
        <v>43220</v>
      </c>
      <c r="I116" s="30">
        <f t="shared" si="344"/>
        <v>43251</v>
      </c>
      <c r="J116" s="30">
        <f t="shared" si="344"/>
        <v>43281</v>
      </c>
      <c r="K116" s="30">
        <f t="shared" si="344"/>
        <v>43312</v>
      </c>
      <c r="L116" s="30">
        <f t="shared" si="344"/>
        <v>43343</v>
      </c>
      <c r="M116" s="30">
        <f t="shared" si="344"/>
        <v>43373</v>
      </c>
      <c r="N116" s="30">
        <f t="shared" ref="N116" si="345">EOMONTH(M116,1)</f>
        <v>43404</v>
      </c>
      <c r="O116" s="30">
        <f t="shared" ref="O116" si="346">EOMONTH(N116,1)</f>
        <v>43434</v>
      </c>
      <c r="P116" s="30">
        <f t="shared" ref="P116" si="347">EOMONTH(O116,1)</f>
        <v>43465</v>
      </c>
      <c r="Q116" s="51">
        <f>+Q100</f>
        <v>43496</v>
      </c>
      <c r="R116" s="51">
        <f t="shared" ref="R116:S116" si="348">+R100</f>
        <v>43524</v>
      </c>
      <c r="S116" s="51">
        <f t="shared" si="348"/>
        <v>43555</v>
      </c>
      <c r="T116" s="52">
        <f t="shared" ref="T116:Y116" si="349">+T100</f>
        <v>43585</v>
      </c>
      <c r="U116" s="52">
        <f t="shared" si="349"/>
        <v>43616</v>
      </c>
      <c r="V116" s="52">
        <f t="shared" si="349"/>
        <v>43646</v>
      </c>
      <c r="W116" s="53">
        <f t="shared" si="349"/>
        <v>43677</v>
      </c>
      <c r="X116" s="53">
        <f t="shared" si="349"/>
        <v>43708</v>
      </c>
      <c r="Y116" s="53">
        <f t="shared" si="349"/>
        <v>43738</v>
      </c>
      <c r="Z116" s="59">
        <f t="shared" ref="Z116:AB116" si="350">+Z100</f>
        <v>43769</v>
      </c>
      <c r="AA116" s="59">
        <f t="shared" si="350"/>
        <v>43799</v>
      </c>
      <c r="AB116" s="59">
        <f t="shared" si="350"/>
        <v>43830</v>
      </c>
      <c r="AC116" s="61">
        <f t="shared" ref="AC116:AE116" si="351">+AC100</f>
        <v>43861</v>
      </c>
      <c r="AD116" s="61">
        <f t="shared" si="351"/>
        <v>43890</v>
      </c>
      <c r="AE116" s="61">
        <f t="shared" si="351"/>
        <v>43921</v>
      </c>
      <c r="AF116" s="62">
        <f t="shared" ref="AF116:AH116" si="352">+AF100</f>
        <v>43951</v>
      </c>
      <c r="AG116" s="62">
        <f t="shared" si="352"/>
        <v>43982</v>
      </c>
      <c r="AH116" s="62">
        <f t="shared" si="352"/>
        <v>44012</v>
      </c>
      <c r="AI116" s="76">
        <f t="shared" ref="AI116:AK116" si="353">+AI100</f>
        <v>44043</v>
      </c>
      <c r="AJ116" s="76">
        <f t="shared" si="353"/>
        <v>44074</v>
      </c>
      <c r="AK116" s="76">
        <f t="shared" si="353"/>
        <v>44104</v>
      </c>
      <c r="AL116" s="102">
        <f t="shared" ref="AL116:AN116" si="354">+AL100</f>
        <v>44135</v>
      </c>
      <c r="AM116" s="102">
        <f t="shared" si="354"/>
        <v>44165</v>
      </c>
      <c r="AN116" s="102">
        <f t="shared" si="354"/>
        <v>44196</v>
      </c>
      <c r="AO116" s="4"/>
      <c r="AP116" s="112" t="s">
        <v>7</v>
      </c>
      <c r="AQ116" s="112" t="s">
        <v>10</v>
      </c>
      <c r="AR116" s="112" t="s">
        <v>36</v>
      </c>
      <c r="AS116" s="112" t="s">
        <v>66</v>
      </c>
      <c r="AT116" s="112" t="str">
        <f t="shared" ref="AT116:AY116" si="355">+AT100</f>
        <v>1T19</v>
      </c>
      <c r="AU116" s="112" t="str">
        <f t="shared" si="355"/>
        <v>2T19</v>
      </c>
      <c r="AV116" s="112" t="str">
        <f t="shared" si="355"/>
        <v>3T19</v>
      </c>
      <c r="AW116" s="112" t="str">
        <f t="shared" si="355"/>
        <v>4T19</v>
      </c>
      <c r="AX116" s="112" t="str">
        <f t="shared" si="355"/>
        <v>1T20</v>
      </c>
      <c r="AY116" s="112" t="str">
        <f t="shared" si="355"/>
        <v>2T20</v>
      </c>
      <c r="AZ116" s="112" t="str">
        <f t="shared" ref="AZ116:BA116" si="356">+AZ100</f>
        <v>3T20</v>
      </c>
      <c r="BA116" s="112" t="str">
        <f t="shared" si="356"/>
        <v>4T20</v>
      </c>
    </row>
    <row r="117" spans="1:53" s="7" customFormat="1" ht="17.25" customHeight="1">
      <c r="A117" s="6"/>
      <c r="B117" s="114"/>
      <c r="C117" s="116"/>
      <c r="D117" s="118"/>
      <c r="E117" s="30" t="s">
        <v>7</v>
      </c>
      <c r="F117" s="30" t="s">
        <v>7</v>
      </c>
      <c r="G117" s="30" t="s">
        <v>7</v>
      </c>
      <c r="H117" s="30" t="s">
        <v>10</v>
      </c>
      <c r="I117" s="30" t="s">
        <v>10</v>
      </c>
      <c r="J117" s="30" t="s">
        <v>10</v>
      </c>
      <c r="K117" s="30" t="s">
        <v>36</v>
      </c>
      <c r="L117" s="30" t="s">
        <v>36</v>
      </c>
      <c r="M117" s="30" t="s">
        <v>36</v>
      </c>
      <c r="N117" s="30" t="s">
        <v>66</v>
      </c>
      <c r="O117" s="30" t="s">
        <v>66</v>
      </c>
      <c r="P117" s="30" t="s">
        <v>66</v>
      </c>
      <c r="Q117" s="51" t="str">
        <f t="shared" ref="Q117:S117" si="357">+Q101</f>
        <v>1T19</v>
      </c>
      <c r="R117" s="51" t="str">
        <f t="shared" si="357"/>
        <v>1T19</v>
      </c>
      <c r="S117" s="51" t="str">
        <f t="shared" si="357"/>
        <v>1T19</v>
      </c>
      <c r="T117" s="52" t="str">
        <f t="shared" ref="T117:Y117" si="358">+T101</f>
        <v>2T19</v>
      </c>
      <c r="U117" s="52" t="str">
        <f t="shared" si="358"/>
        <v>2T19</v>
      </c>
      <c r="V117" s="52" t="str">
        <f t="shared" si="358"/>
        <v>2T19</v>
      </c>
      <c r="W117" s="53" t="str">
        <f t="shared" si="358"/>
        <v>3T19</v>
      </c>
      <c r="X117" s="53" t="str">
        <f t="shared" si="358"/>
        <v>3T19</v>
      </c>
      <c r="Y117" s="53" t="str">
        <f t="shared" si="358"/>
        <v>3T19</v>
      </c>
      <c r="Z117" s="59" t="str">
        <f t="shared" ref="Z117:AB117" si="359">+Z101</f>
        <v>4T19</v>
      </c>
      <c r="AA117" s="59" t="str">
        <f t="shared" si="359"/>
        <v>4T19</v>
      </c>
      <c r="AB117" s="59" t="str">
        <f t="shared" si="359"/>
        <v>4T19</v>
      </c>
      <c r="AC117" s="61" t="str">
        <f t="shared" ref="AC117:AE117" si="360">+AC101</f>
        <v>1T20</v>
      </c>
      <c r="AD117" s="61" t="str">
        <f t="shared" si="360"/>
        <v>1T20</v>
      </c>
      <c r="AE117" s="61" t="str">
        <f t="shared" si="360"/>
        <v>1T20</v>
      </c>
      <c r="AF117" s="62" t="str">
        <f t="shared" ref="AF117:AH117" si="361">+AF101</f>
        <v>2T20</v>
      </c>
      <c r="AG117" s="62" t="str">
        <f t="shared" si="361"/>
        <v>2T20</v>
      </c>
      <c r="AH117" s="62" t="str">
        <f t="shared" si="361"/>
        <v>2T20</v>
      </c>
      <c r="AI117" s="76" t="str">
        <f t="shared" ref="AI117:AK117" si="362">+AI101</f>
        <v>3T20</v>
      </c>
      <c r="AJ117" s="76" t="str">
        <f t="shared" si="362"/>
        <v>3T20</v>
      </c>
      <c r="AK117" s="76" t="str">
        <f t="shared" si="362"/>
        <v>3T20</v>
      </c>
      <c r="AL117" s="102" t="str">
        <f t="shared" ref="AL117:AN117" si="363">+AL101</f>
        <v>4T20</v>
      </c>
      <c r="AM117" s="102" t="str">
        <f t="shared" si="363"/>
        <v>4T20</v>
      </c>
      <c r="AN117" s="102" t="str">
        <f t="shared" si="363"/>
        <v>4T20</v>
      </c>
      <c r="AO117" s="4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</row>
    <row r="118" spans="1:53" ht="15.75" customHeight="1">
      <c r="A118" s="3">
        <v>1</v>
      </c>
      <c r="B118" s="8" t="str">
        <f>+B102</f>
        <v>Shopping Cidade Jardim</v>
      </c>
      <c r="C118" s="9" t="str">
        <f t="shared" ref="C118:D118" si="364">+C102</f>
        <v>SP</v>
      </c>
      <c r="D118" s="9" t="str">
        <f t="shared" si="364"/>
        <v>JHSF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>
        <v>1762.0593868288954</v>
      </c>
      <c r="O118" s="13">
        <v>2017.5627716745489</v>
      </c>
      <c r="P118" s="13">
        <v>2770.6436930564782</v>
      </c>
      <c r="Q118" s="13">
        <v>1458.2853115120049</v>
      </c>
      <c r="R118" s="13">
        <v>1628.8308238021857</v>
      </c>
      <c r="S118" s="13">
        <v>1821.8425293710941</v>
      </c>
      <c r="T118" s="13">
        <v>1849.6394919471261</v>
      </c>
      <c r="U118" s="13">
        <v>2209.2071471044242</v>
      </c>
      <c r="V118" s="13">
        <v>2180.2021037650738</v>
      </c>
      <c r="W118" s="10">
        <v>1697.9632135465249</v>
      </c>
      <c r="X118" s="10">
        <v>1991.2155159936676</v>
      </c>
      <c r="Y118" s="10">
        <v>1834.8172916768954</v>
      </c>
      <c r="Z118" s="10">
        <v>1849.5450602345397</v>
      </c>
      <c r="AA118" s="10">
        <v>2215.1133081459971</v>
      </c>
      <c r="AB118" s="10">
        <v>3254.8474523136265</v>
      </c>
      <c r="AC118" s="10">
        <v>1712.8632542518678</v>
      </c>
      <c r="AD118" s="10">
        <v>1882.342876631531</v>
      </c>
      <c r="AE118" s="10">
        <v>1218.7697378758712</v>
      </c>
      <c r="AF118" s="10">
        <v>161.10136505307253</v>
      </c>
      <c r="AG118" s="10">
        <v>349.64834727659695</v>
      </c>
      <c r="AH118" s="10">
        <v>824.80365183033655</v>
      </c>
      <c r="AI118" s="10">
        <v>1408.3917745638678</v>
      </c>
      <c r="AJ118" s="10">
        <v>1794.380985228265</v>
      </c>
      <c r="AK118" s="10">
        <v>2137.7460649595364</v>
      </c>
      <c r="AL118" s="10">
        <v>2486.5973303716364</v>
      </c>
      <c r="AM118" s="10">
        <v>2863.6110991916007</v>
      </c>
      <c r="AN118" s="10">
        <v>3818.1460642418006</v>
      </c>
      <c r="AP118" s="20"/>
      <c r="AQ118" s="20"/>
      <c r="AR118" s="20"/>
      <c r="AS118" s="13">
        <f>AVERAGE(N118:P118)</f>
        <v>2183.4219505199744</v>
      </c>
      <c r="AT118" s="13">
        <f>AVERAGE(Q118:S118)</f>
        <v>1636.3195548950951</v>
      </c>
      <c r="AU118" s="13">
        <f>AVERAGE(T118:V118)</f>
        <v>2079.6829142722081</v>
      </c>
      <c r="AV118" s="13">
        <f>AVERAGE(W118:Y118)</f>
        <v>1841.3320070723628</v>
      </c>
      <c r="AW118" s="13">
        <f>AVERAGE(Z118:AB118)</f>
        <v>2439.8352735647209</v>
      </c>
      <c r="AX118" s="13">
        <f>AVERAGE(AC118:AE118)</f>
        <v>1604.6586229197567</v>
      </c>
      <c r="AY118" s="13">
        <f>AVERAGE(AF118:AH118)</f>
        <v>445.18445472000195</v>
      </c>
      <c r="AZ118" s="13">
        <f>AVERAGE(AI118:AK118)</f>
        <v>1780.1729415838897</v>
      </c>
      <c r="BA118" s="13">
        <f>AVERAGE(AL118:AN118)</f>
        <v>3056.1181646016794</v>
      </c>
    </row>
    <row r="119" spans="1:53" ht="15.75" customHeight="1">
      <c r="A119" s="3">
        <v>2</v>
      </c>
      <c r="B119" s="8" t="str">
        <f t="shared" ref="B119:D119" si="365">+B103</f>
        <v>Shopping Cidade São Paulo</v>
      </c>
      <c r="C119" s="9" t="str">
        <f t="shared" si="365"/>
        <v>SP</v>
      </c>
      <c r="D119" s="9" t="str">
        <f t="shared" si="365"/>
        <v>CCP</v>
      </c>
      <c r="E119" s="13"/>
      <c r="F119" s="13"/>
      <c r="G119" s="13">
        <v>2719.9090032319491</v>
      </c>
      <c r="H119" s="13">
        <v>2526.2039769078706</v>
      </c>
      <c r="I119" s="13">
        <v>2757.3055028157878</v>
      </c>
      <c r="J119" s="13">
        <v>2603.8147900543659</v>
      </c>
      <c r="K119" s="13">
        <v>2678.0834594765852</v>
      </c>
      <c r="L119" s="13">
        <v>2788.3164442989278</v>
      </c>
      <c r="M119" s="10">
        <v>2583.3801789540044</v>
      </c>
      <c r="N119" s="10">
        <v>2570</v>
      </c>
      <c r="O119" s="10">
        <v>3066</v>
      </c>
      <c r="P119" s="10">
        <v>3914.7410214405077</v>
      </c>
      <c r="Q119" s="10">
        <v>2574.7977209193023</v>
      </c>
      <c r="R119" s="10">
        <v>2450.8908045182516</v>
      </c>
      <c r="S119" s="10">
        <v>2689.0908921520836</v>
      </c>
      <c r="T119" s="10">
        <v>2794.6252337352989</v>
      </c>
      <c r="U119" s="10">
        <v>2906.2427523274355</v>
      </c>
      <c r="V119" s="10">
        <v>2806.7720624784747</v>
      </c>
      <c r="W119" s="10">
        <v>2887.6047581925313</v>
      </c>
      <c r="X119" s="10">
        <v>2735.4984712163741</v>
      </c>
      <c r="Y119" s="10">
        <v>2789.8105474349672</v>
      </c>
      <c r="Z119" s="10">
        <v>3134.9999597863275</v>
      </c>
      <c r="AA119" s="10">
        <v>3479.9523912130117</v>
      </c>
      <c r="AB119" s="10">
        <v>3931.639948646663</v>
      </c>
      <c r="AC119" s="10">
        <v>2739.2590444534071</v>
      </c>
      <c r="AD119" s="10">
        <v>2453.8724107258608</v>
      </c>
      <c r="AE119" s="10">
        <v>1412.2831341861013</v>
      </c>
      <c r="AF119" s="10">
        <v>119.06729411849439</v>
      </c>
      <c r="AG119" s="10">
        <v>135.75000120040525</v>
      </c>
      <c r="AH119" s="10">
        <v>407.78708231899083</v>
      </c>
      <c r="AI119" s="10">
        <v>757.39909513451732</v>
      </c>
      <c r="AJ119" s="10">
        <v>979.42772960151342</v>
      </c>
      <c r="AK119" s="10">
        <v>1168.49115361346</v>
      </c>
      <c r="AL119" s="10">
        <v>1481.6384451390788</v>
      </c>
      <c r="AM119" s="10">
        <v>1782.6982799393074</v>
      </c>
      <c r="AN119" s="10">
        <v>2201.9794676682845</v>
      </c>
      <c r="AP119" s="13">
        <f>AVERAGE(E119:G119)</f>
        <v>2719.9090032319491</v>
      </c>
      <c r="AQ119" s="13">
        <f>AVERAGE(H119:J119)</f>
        <v>2629.1080899260082</v>
      </c>
      <c r="AR119" s="13">
        <f>AVERAGE(K119:M119)</f>
        <v>2683.2600275765058</v>
      </c>
      <c r="AS119" s="13">
        <f t="shared" ref="AS119:AS124" si="366">AVERAGE(N119:P119)</f>
        <v>3183.5803404801695</v>
      </c>
      <c r="AT119" s="13">
        <f t="shared" ref="AT119:AT124" si="367">AVERAGE(Q119:S119)</f>
        <v>2571.593139196546</v>
      </c>
      <c r="AU119" s="13">
        <f t="shared" ref="AU119:AU124" si="368">AVERAGE(T119:V119)</f>
        <v>2835.8800161804029</v>
      </c>
      <c r="AV119" s="13">
        <f t="shared" ref="AV119:AV124" si="369">AVERAGE(W119:Y119)</f>
        <v>2804.3045922812908</v>
      </c>
      <c r="AW119" s="13">
        <f t="shared" ref="AW119:AW130" si="370">AVERAGE(Z119:AB119)</f>
        <v>3515.5307665486675</v>
      </c>
      <c r="AX119" s="13">
        <f t="shared" ref="AX119:AX129" si="371">AVERAGE(AC119:AE119)</f>
        <v>2201.8048631217894</v>
      </c>
      <c r="AY119" s="13">
        <f t="shared" ref="AY119:AY129" si="372">AVERAGE(AF119:AH119)</f>
        <v>220.86812587929683</v>
      </c>
      <c r="AZ119" s="13">
        <f t="shared" ref="AZ119:AZ130" si="373">AVERAGE(AI119:AK119)</f>
        <v>968.43932611649689</v>
      </c>
      <c r="BA119" s="13">
        <f t="shared" ref="BA119:BA130" si="374">AVERAGE(AL119:AN119)</f>
        <v>1822.1053975822235</v>
      </c>
    </row>
    <row r="120" spans="1:53" ht="15.75" customHeight="1">
      <c r="A120" s="3">
        <v>3</v>
      </c>
      <c r="B120" s="8" t="str">
        <f t="shared" ref="B120:D120" si="375">+B104</f>
        <v>Catarina Fashion Outlet</v>
      </c>
      <c r="C120" s="9" t="str">
        <f t="shared" si="375"/>
        <v>SP</v>
      </c>
      <c r="D120" s="9" t="str">
        <f t="shared" si="375"/>
        <v>JHSF</v>
      </c>
      <c r="E120" s="13"/>
      <c r="F120" s="13"/>
      <c r="G120" s="13"/>
      <c r="H120" s="13"/>
      <c r="I120" s="13"/>
      <c r="J120" s="13"/>
      <c r="K120" s="13"/>
      <c r="L120" s="13"/>
      <c r="M120" s="10"/>
      <c r="N120" s="10">
        <v>1408.5294262067471</v>
      </c>
      <c r="O120" s="10">
        <v>2288.3255274626695</v>
      </c>
      <c r="P120" s="10">
        <v>2701.9263128699154</v>
      </c>
      <c r="Q120" s="10">
        <v>1581.6448480677907</v>
      </c>
      <c r="R120" s="10">
        <v>1271.3329663448665</v>
      </c>
      <c r="S120" s="10">
        <v>1692.6901935511403</v>
      </c>
      <c r="T120" s="10">
        <v>1533.1561318625349</v>
      </c>
      <c r="U120" s="10">
        <v>1696.1529430928531</v>
      </c>
      <c r="V120" s="10">
        <v>2113.8082664180497</v>
      </c>
      <c r="W120" s="10">
        <v>1958.0052572706561</v>
      </c>
      <c r="X120" s="10">
        <v>1610.5429977618335</v>
      </c>
      <c r="Y120" s="10">
        <v>1719.7093776446795</v>
      </c>
      <c r="Z120" s="10">
        <v>1618.8108916668334</v>
      </c>
      <c r="AA120" s="10">
        <v>2622.8542431531705</v>
      </c>
      <c r="AB120" s="10">
        <v>3055.5133861611589</v>
      </c>
      <c r="AC120" s="10">
        <v>1762.2352306896739</v>
      </c>
      <c r="AD120" s="10">
        <v>1586.2293770486469</v>
      </c>
      <c r="AE120" s="10">
        <v>921.55440262551997</v>
      </c>
      <c r="AF120" s="10">
        <v>0</v>
      </c>
      <c r="AG120" s="10">
        <v>55.264915101039229</v>
      </c>
      <c r="AH120" s="10">
        <v>777.30766886238939</v>
      </c>
      <c r="AI120" s="10">
        <v>821.64947374802045</v>
      </c>
      <c r="AJ120" s="10">
        <v>1456.0471478019811</v>
      </c>
      <c r="AK120" s="10">
        <v>1770.7733900963242</v>
      </c>
      <c r="AL120" s="10">
        <v>2205.1635480548875</v>
      </c>
      <c r="AM120" s="10">
        <v>3023.2007651557165</v>
      </c>
      <c r="AN120" s="10">
        <v>3008.2121392018516</v>
      </c>
      <c r="AP120" s="20"/>
      <c r="AQ120" s="20"/>
      <c r="AR120" s="20"/>
      <c r="AS120" s="13">
        <f t="shared" si="366"/>
        <v>2132.9270888464439</v>
      </c>
      <c r="AT120" s="13">
        <f t="shared" si="367"/>
        <v>1515.2226693212658</v>
      </c>
      <c r="AU120" s="13">
        <f t="shared" si="368"/>
        <v>1781.0391137911458</v>
      </c>
      <c r="AV120" s="13">
        <f t="shared" si="369"/>
        <v>1762.7525442257229</v>
      </c>
      <c r="AW120" s="13">
        <f t="shared" si="370"/>
        <v>2432.3928403270543</v>
      </c>
      <c r="AX120" s="13">
        <f t="shared" si="371"/>
        <v>1423.3396701212803</v>
      </c>
      <c r="AY120" s="13">
        <f t="shared" si="372"/>
        <v>277.52419465447622</v>
      </c>
      <c r="AZ120" s="13">
        <f t="shared" si="373"/>
        <v>1349.4900038821086</v>
      </c>
      <c r="BA120" s="13">
        <f t="shared" si="374"/>
        <v>2745.5254841374858</v>
      </c>
    </row>
    <row r="121" spans="1:53" ht="15.75" customHeight="1">
      <c r="A121" s="3">
        <v>4</v>
      </c>
      <c r="B121" s="8" t="str">
        <f t="shared" ref="B121:D121" si="376">+B105</f>
        <v>Caxias Shopping</v>
      </c>
      <c r="C121" s="9" t="str">
        <f t="shared" si="376"/>
        <v>RJ</v>
      </c>
      <c r="D121" s="9" t="str">
        <f t="shared" si="376"/>
        <v>Aliansce Sonae</v>
      </c>
      <c r="E121" s="13">
        <v>1102.7474800608122</v>
      </c>
      <c r="F121" s="13">
        <v>938.72615524707885</v>
      </c>
      <c r="G121" s="13">
        <v>1217.0539789300869</v>
      </c>
      <c r="H121" s="13">
        <v>1135.539696182931</v>
      </c>
      <c r="I121" s="13">
        <v>1231.321387814397</v>
      </c>
      <c r="J121" s="13">
        <v>1073.0913470364646</v>
      </c>
      <c r="K121" s="13">
        <v>1178.5174286459642</v>
      </c>
      <c r="L121" s="13">
        <v>1148.2129424342922</v>
      </c>
      <c r="M121" s="10">
        <v>1178.3381556921963</v>
      </c>
      <c r="N121" s="10">
        <v>1092.8328438447536</v>
      </c>
      <c r="O121" s="10">
        <v>1267.7388589160851</v>
      </c>
      <c r="P121" s="10">
        <v>1758.9456399203038</v>
      </c>
      <c r="Q121" s="10">
        <v>1088.6696665189161</v>
      </c>
      <c r="R121" s="10">
        <v>895.33684513825756</v>
      </c>
      <c r="S121" s="10">
        <v>1054.4418786315553</v>
      </c>
      <c r="T121" s="10">
        <v>1070.923115739902</v>
      </c>
      <c r="U121" s="10">
        <v>1107.9329932983155</v>
      </c>
      <c r="V121" s="10">
        <v>1049.4387498641545</v>
      </c>
      <c r="W121" s="10">
        <v>1127.2659362434345</v>
      </c>
      <c r="X121" s="10">
        <v>1049.7987502264082</v>
      </c>
      <c r="Y121" s="10">
        <v>1063.3891197246876</v>
      </c>
      <c r="Z121" s="10">
        <v>1084.9649052707837</v>
      </c>
      <c r="AA121" s="10">
        <v>1241.0256964547073</v>
      </c>
      <c r="AB121" s="10">
        <v>1818.0553626772016</v>
      </c>
      <c r="AC121" s="10">
        <v>1162.8179752548172</v>
      </c>
      <c r="AD121" s="10">
        <v>958.2990117243088</v>
      </c>
      <c r="AE121" s="10">
        <v>535.56617564556723</v>
      </c>
      <c r="AF121" s="10">
        <v>31.562673892298708</v>
      </c>
      <c r="AG121" s="10">
        <v>75.646191707454506</v>
      </c>
      <c r="AH121" s="10">
        <v>485.79583588164627</v>
      </c>
      <c r="AI121" s="10">
        <v>770.919472809833</v>
      </c>
      <c r="AJ121" s="10">
        <v>930.4372698281303</v>
      </c>
      <c r="AK121" s="10">
        <v>884.53598474324394</v>
      </c>
      <c r="AL121" s="10">
        <v>998.20262960953744</v>
      </c>
      <c r="AM121" s="10">
        <v>1125.3553842471283</v>
      </c>
      <c r="AN121" s="10">
        <v>1514.5689325257567</v>
      </c>
      <c r="AP121" s="13">
        <f>AVERAGE(E121:G121)</f>
        <v>1086.1758714126593</v>
      </c>
      <c r="AQ121" s="13">
        <f>AVERAGE(H121:J121)</f>
        <v>1146.6508103445976</v>
      </c>
      <c r="AR121" s="13">
        <f>AVERAGE(K121:M121)</f>
        <v>1168.3561755908174</v>
      </c>
      <c r="AS121" s="13">
        <f t="shared" si="366"/>
        <v>1373.1724475603808</v>
      </c>
      <c r="AT121" s="13">
        <f t="shared" si="367"/>
        <v>1012.8161300962429</v>
      </c>
      <c r="AU121" s="13">
        <f t="shared" si="368"/>
        <v>1076.0982863007905</v>
      </c>
      <c r="AV121" s="13">
        <f t="shared" si="369"/>
        <v>1080.1512687315101</v>
      </c>
      <c r="AW121" s="13">
        <f t="shared" si="370"/>
        <v>1381.3486548008975</v>
      </c>
      <c r="AX121" s="13">
        <f t="shared" si="371"/>
        <v>885.56105420823098</v>
      </c>
      <c r="AY121" s="13">
        <f t="shared" si="372"/>
        <v>197.66823382713315</v>
      </c>
      <c r="AZ121" s="13">
        <f t="shared" si="373"/>
        <v>861.96424246040226</v>
      </c>
      <c r="BA121" s="13">
        <f t="shared" si="374"/>
        <v>1212.7089821274742</v>
      </c>
    </row>
    <row r="122" spans="1:53" ht="15.75" customHeight="1">
      <c r="A122" s="3">
        <v>5</v>
      </c>
      <c r="B122" s="8" t="str">
        <f t="shared" ref="B122:D122" si="377">+B106</f>
        <v>Shopping Bela Vista</v>
      </c>
      <c r="C122" s="9" t="str">
        <f t="shared" si="377"/>
        <v>BA</v>
      </c>
      <c r="D122" s="9" t="str">
        <f t="shared" si="377"/>
        <v>JHSF</v>
      </c>
      <c r="E122" s="13"/>
      <c r="F122" s="13"/>
      <c r="G122" s="13"/>
      <c r="H122" s="13"/>
      <c r="I122" s="13"/>
      <c r="J122" s="13"/>
      <c r="K122" s="13"/>
      <c r="L122" s="13"/>
      <c r="M122" s="10"/>
      <c r="N122" s="10">
        <v>677.36512271984429</v>
      </c>
      <c r="O122" s="10">
        <v>811.71141256642238</v>
      </c>
      <c r="P122" s="10">
        <v>1256.12534714238</v>
      </c>
      <c r="Q122" s="10">
        <v>787.74805048356234</v>
      </c>
      <c r="R122" s="10">
        <v>717.36981938534882</v>
      </c>
      <c r="S122" s="10">
        <v>753.85813615776442</v>
      </c>
      <c r="T122" s="10">
        <v>771.86080682189618</v>
      </c>
      <c r="U122" s="10">
        <v>829.2839793169079</v>
      </c>
      <c r="V122" s="10">
        <v>869.68930368733163</v>
      </c>
      <c r="W122" s="10">
        <v>768.52399485247577</v>
      </c>
      <c r="X122" s="10">
        <v>808.66121560738486</v>
      </c>
      <c r="Y122" s="10">
        <v>773.18819507843693</v>
      </c>
      <c r="Z122" s="10">
        <v>854.85154350515802</v>
      </c>
      <c r="AA122" s="10">
        <v>972.01701293152394</v>
      </c>
      <c r="AB122" s="10">
        <v>1420.105526226258</v>
      </c>
      <c r="AC122" s="10">
        <v>891.77183624866586</v>
      </c>
      <c r="AD122" s="10">
        <v>787.25717766124285</v>
      </c>
      <c r="AE122" s="10">
        <v>483.42836846983204</v>
      </c>
      <c r="AF122" s="10">
        <v>12.27657508104663</v>
      </c>
      <c r="AG122" s="10">
        <v>39.763826221956315</v>
      </c>
      <c r="AH122" s="10">
        <v>46.391547491953979</v>
      </c>
      <c r="AI122" s="10">
        <v>167.01119597054557</v>
      </c>
      <c r="AJ122" s="10">
        <v>567.24460380029473</v>
      </c>
      <c r="AK122" s="10">
        <v>571.19880727523002</v>
      </c>
      <c r="AL122" s="10">
        <v>697.86481070871275</v>
      </c>
      <c r="AM122" s="10">
        <v>829.48339766225934</v>
      </c>
      <c r="AN122" s="10">
        <v>1124.9420024871247</v>
      </c>
      <c r="AP122" s="20"/>
      <c r="AQ122" s="20"/>
      <c r="AR122" s="20"/>
      <c r="AS122" s="13">
        <f t="shared" si="366"/>
        <v>915.06729414288236</v>
      </c>
      <c r="AT122" s="13">
        <f t="shared" si="367"/>
        <v>752.99200200889175</v>
      </c>
      <c r="AU122" s="13">
        <f t="shared" si="368"/>
        <v>823.61136327537861</v>
      </c>
      <c r="AV122" s="13">
        <f t="shared" si="369"/>
        <v>783.45780184609919</v>
      </c>
      <c r="AW122" s="13">
        <f t="shared" si="370"/>
        <v>1082.3246942209801</v>
      </c>
      <c r="AX122" s="13">
        <f t="shared" si="371"/>
        <v>720.8191274599136</v>
      </c>
      <c r="AY122" s="13">
        <f t="shared" si="372"/>
        <v>32.810649598318975</v>
      </c>
      <c r="AZ122" s="13">
        <f t="shared" si="373"/>
        <v>435.15153568202345</v>
      </c>
      <c r="BA122" s="13">
        <f t="shared" si="374"/>
        <v>884.09673695269885</v>
      </c>
    </row>
    <row r="123" spans="1:53" ht="15.75" customHeight="1">
      <c r="A123" s="3">
        <v>6</v>
      </c>
      <c r="B123" s="8" t="str">
        <f t="shared" ref="B123:D123" si="378">+B107</f>
        <v>Parque Shopping Belém</v>
      </c>
      <c r="C123" s="9" t="str">
        <f t="shared" si="378"/>
        <v>PA</v>
      </c>
      <c r="D123" s="9" t="str">
        <f t="shared" si="378"/>
        <v>Aliansce Sonae</v>
      </c>
      <c r="E123" s="13"/>
      <c r="F123" s="13"/>
      <c r="G123" s="13">
        <v>803.38056998866239</v>
      </c>
      <c r="H123" s="13">
        <v>794.306844397943</v>
      </c>
      <c r="I123" s="13">
        <v>915.44104576235532</v>
      </c>
      <c r="J123" s="13">
        <v>825.92591156197284</v>
      </c>
      <c r="K123" s="13">
        <v>675.53272642712341</v>
      </c>
      <c r="L123" s="13">
        <v>646.79053201334125</v>
      </c>
      <c r="M123" s="10">
        <v>612.61781444399514</v>
      </c>
      <c r="N123" s="10">
        <v>641.72495450627332</v>
      </c>
      <c r="O123" s="10">
        <v>771.533317876757</v>
      </c>
      <c r="P123" s="10">
        <v>1369.4506644186497</v>
      </c>
      <c r="Q123" s="10">
        <v>658.59434896666778</v>
      </c>
      <c r="R123" s="10">
        <v>554.11236892083502</v>
      </c>
      <c r="S123" s="10">
        <v>671.78422745928935</v>
      </c>
      <c r="T123" s="10">
        <v>688.69938779109521</v>
      </c>
      <c r="U123" s="10">
        <v>734.79822062929316</v>
      </c>
      <c r="V123" s="10">
        <v>698.55057334887158</v>
      </c>
      <c r="W123" s="10">
        <v>716.33066726988307</v>
      </c>
      <c r="X123" s="10">
        <v>711.79197194222763</v>
      </c>
      <c r="Y123" s="10">
        <v>656.55544132782677</v>
      </c>
      <c r="Z123" s="10">
        <v>758.91814155397435</v>
      </c>
      <c r="AA123" s="10">
        <v>966.41684592987451</v>
      </c>
      <c r="AB123" s="10">
        <v>1506.6596504631502</v>
      </c>
      <c r="AC123" s="10">
        <v>751.26711978303001</v>
      </c>
      <c r="AD123" s="10">
        <v>700.55129509599249</v>
      </c>
      <c r="AE123" s="10">
        <v>453.33299270389944</v>
      </c>
      <c r="AF123" s="10">
        <v>42.030185753063904</v>
      </c>
      <c r="AG123" s="10">
        <v>46.278709398790518</v>
      </c>
      <c r="AH123" s="10">
        <v>525.61160945594895</v>
      </c>
      <c r="AI123" s="10">
        <v>713.53387284451264</v>
      </c>
      <c r="AJ123" s="10">
        <v>825.368166062961</v>
      </c>
      <c r="AK123" s="10">
        <v>836.91754655268926</v>
      </c>
      <c r="AL123" s="10">
        <v>881.8966540272902</v>
      </c>
      <c r="AM123" s="10">
        <v>0</v>
      </c>
      <c r="AN123" s="10">
        <v>0</v>
      </c>
      <c r="AP123" s="13">
        <f>AVERAGE(E123:G123)</f>
        <v>803.38056998866239</v>
      </c>
      <c r="AQ123" s="13">
        <f>AVERAGE(H123:J123)</f>
        <v>845.22460057409035</v>
      </c>
      <c r="AR123" s="13">
        <f>AVERAGE(K123:M123)</f>
        <v>644.98035762815323</v>
      </c>
      <c r="AS123" s="13">
        <f t="shared" si="366"/>
        <v>927.56964560055997</v>
      </c>
      <c r="AT123" s="13">
        <f t="shared" si="367"/>
        <v>628.16364844893076</v>
      </c>
      <c r="AU123" s="13">
        <f t="shared" si="368"/>
        <v>707.34939392308661</v>
      </c>
      <c r="AV123" s="13">
        <f t="shared" si="369"/>
        <v>694.89269351331257</v>
      </c>
      <c r="AW123" s="13">
        <f t="shared" si="370"/>
        <v>1077.3315459823332</v>
      </c>
      <c r="AX123" s="13">
        <f t="shared" si="371"/>
        <v>635.05046919430731</v>
      </c>
      <c r="AY123" s="13">
        <f t="shared" si="372"/>
        <v>204.64016820260113</v>
      </c>
      <c r="AZ123" s="13">
        <f t="shared" si="373"/>
        <v>791.93986182005426</v>
      </c>
      <c r="BA123" s="13">
        <f t="shared" si="374"/>
        <v>293.96555134243005</v>
      </c>
    </row>
    <row r="124" spans="1:53" ht="15.75" customHeight="1">
      <c r="A124" s="3">
        <v>7</v>
      </c>
      <c r="B124" s="8" t="str">
        <f t="shared" ref="B124:D124" si="379">+B108</f>
        <v>Shopping Ponta Negra</v>
      </c>
      <c r="C124" s="9" t="str">
        <f t="shared" si="379"/>
        <v>AM</v>
      </c>
      <c r="D124" s="9" t="str">
        <f t="shared" si="379"/>
        <v>JHSF</v>
      </c>
      <c r="E124" s="13"/>
      <c r="F124" s="13"/>
      <c r="G124" s="13"/>
      <c r="H124" s="13"/>
      <c r="I124" s="13"/>
      <c r="J124" s="13"/>
      <c r="K124" s="13"/>
      <c r="L124" s="13"/>
      <c r="M124" s="10"/>
      <c r="N124" s="10">
        <v>779.68586624577506</v>
      </c>
      <c r="O124" s="10">
        <v>970.8810840096728</v>
      </c>
      <c r="P124" s="10">
        <v>1346.0580902034144</v>
      </c>
      <c r="Q124" s="10">
        <v>840.17642918453475</v>
      </c>
      <c r="R124" s="10">
        <v>787.58714002063789</v>
      </c>
      <c r="S124" s="10">
        <v>925.08538107227253</v>
      </c>
      <c r="T124" s="10">
        <v>963.72262534960396</v>
      </c>
      <c r="U124" s="10">
        <v>988.07278830782002</v>
      </c>
      <c r="V124" s="10">
        <v>982.73183939486375</v>
      </c>
      <c r="W124" s="10">
        <v>1087.585425221808</v>
      </c>
      <c r="X124" s="10">
        <v>1007.8608698353546</v>
      </c>
      <c r="Y124" s="10">
        <v>990.07937577302744</v>
      </c>
      <c r="Z124" s="10">
        <v>994.38210800714012</v>
      </c>
      <c r="AA124" s="10">
        <v>1267.7530895970192</v>
      </c>
      <c r="AB124" s="10">
        <v>1532.4321260222387</v>
      </c>
      <c r="AC124" s="10">
        <v>870.48436590937501</v>
      </c>
      <c r="AD124" s="10">
        <v>772.18109681003489</v>
      </c>
      <c r="AE124" s="10">
        <v>506.83025970889457</v>
      </c>
      <c r="AF124" s="10">
        <v>99.638947427319238</v>
      </c>
      <c r="AG124" s="10">
        <v>95.499427049760158</v>
      </c>
      <c r="AH124" s="10">
        <v>593.17883926619015</v>
      </c>
      <c r="AI124" s="10">
        <v>939.74974064509547</v>
      </c>
      <c r="AJ124" s="10">
        <v>969.86546374712361</v>
      </c>
      <c r="AK124" s="10">
        <v>925.97293602312584</v>
      </c>
      <c r="AL124" s="10">
        <v>950.69229631718883</v>
      </c>
      <c r="AM124" s="10">
        <v>1077.2396927479401</v>
      </c>
      <c r="AN124" s="10">
        <v>1386.1186089784474</v>
      </c>
      <c r="AP124" s="20"/>
      <c r="AQ124" s="20"/>
      <c r="AR124" s="20"/>
      <c r="AS124" s="13">
        <f t="shared" si="366"/>
        <v>1032.2083468196208</v>
      </c>
      <c r="AT124" s="13">
        <f t="shared" si="367"/>
        <v>850.94965009248165</v>
      </c>
      <c r="AU124" s="13">
        <f t="shared" si="368"/>
        <v>978.17575101742932</v>
      </c>
      <c r="AV124" s="13">
        <f t="shared" si="369"/>
        <v>1028.5085569433966</v>
      </c>
      <c r="AW124" s="13">
        <f t="shared" si="370"/>
        <v>1264.8557745421326</v>
      </c>
      <c r="AX124" s="13">
        <f t="shared" si="371"/>
        <v>716.49857414276812</v>
      </c>
      <c r="AY124" s="13">
        <f t="shared" si="372"/>
        <v>262.77240458108986</v>
      </c>
      <c r="AZ124" s="13">
        <f t="shared" si="373"/>
        <v>945.19604680511509</v>
      </c>
      <c r="BA124" s="13">
        <f t="shared" si="374"/>
        <v>1138.0168660145255</v>
      </c>
    </row>
    <row r="125" spans="1:53" ht="15.75" customHeight="1">
      <c r="A125" s="3">
        <v>8</v>
      </c>
      <c r="B125" s="8" t="str">
        <f t="shared" ref="B125:D125" si="380">+B109</f>
        <v>Santana Parque Shopping</v>
      </c>
      <c r="C125" s="9" t="str">
        <f t="shared" si="380"/>
        <v>SP</v>
      </c>
      <c r="D125" s="9" t="str">
        <f t="shared" si="380"/>
        <v>Aliansce Sonae</v>
      </c>
      <c r="E125" s="13"/>
      <c r="F125" s="13"/>
      <c r="G125" s="13"/>
      <c r="H125" s="13"/>
      <c r="I125" s="13"/>
      <c r="J125" s="13"/>
      <c r="K125" s="13"/>
      <c r="L125" s="13"/>
      <c r="M125" s="10"/>
      <c r="N125" s="10"/>
      <c r="O125" s="10"/>
      <c r="P125" s="10"/>
      <c r="Q125" s="10"/>
      <c r="R125" s="10"/>
      <c r="S125" s="10"/>
      <c r="T125" s="10"/>
      <c r="U125" s="10">
        <v>1115.0929820290587</v>
      </c>
      <c r="V125" s="10">
        <v>1063.605750399596</v>
      </c>
      <c r="W125" s="10">
        <v>1081.4487221439081</v>
      </c>
      <c r="X125" s="10">
        <v>985.96522887805759</v>
      </c>
      <c r="Y125" s="10">
        <v>988.81577359216965</v>
      </c>
      <c r="Z125" s="10">
        <v>1034.9674360411468</v>
      </c>
      <c r="AA125" s="10">
        <v>1201.2085240729114</v>
      </c>
      <c r="AB125" s="10">
        <v>1846.5286937530598</v>
      </c>
      <c r="AC125" s="10">
        <v>966.90422487479736</v>
      </c>
      <c r="AD125" s="10">
        <v>909.55058816884434</v>
      </c>
      <c r="AE125" s="10">
        <v>456.93463305343226</v>
      </c>
      <c r="AF125" s="10">
        <v>22.671134757566325</v>
      </c>
      <c r="AG125" s="10">
        <v>53.935203333959457</v>
      </c>
      <c r="AH125" s="10">
        <v>246.06507070660672</v>
      </c>
      <c r="AI125" s="10">
        <v>477.13297780836069</v>
      </c>
      <c r="AJ125" s="10">
        <v>602.86124663613339</v>
      </c>
      <c r="AK125" s="10">
        <v>624.05426003212438</v>
      </c>
      <c r="AL125" s="10">
        <v>779.75462678723932</v>
      </c>
      <c r="AM125" s="10">
        <v>883.24612644788829</v>
      </c>
      <c r="AN125" s="10">
        <v>1331.1774755217405</v>
      </c>
      <c r="AP125" s="20"/>
      <c r="AQ125" s="20"/>
      <c r="AR125" s="20"/>
      <c r="AS125" s="20"/>
      <c r="AT125" s="20"/>
      <c r="AU125" s="13">
        <f t="shared" ref="AU125" si="381">AVERAGE(T125:V125)</f>
        <v>1089.3493662143273</v>
      </c>
      <c r="AV125" s="13">
        <f t="shared" ref="AV125:AV126" si="382">AVERAGE(W125:Y125)</f>
        <v>1018.743241538045</v>
      </c>
      <c r="AW125" s="13">
        <f t="shared" si="370"/>
        <v>1360.9015512890394</v>
      </c>
      <c r="AX125" s="13">
        <f t="shared" si="371"/>
        <v>777.79648203235809</v>
      </c>
      <c r="AY125" s="13">
        <f t="shared" si="372"/>
        <v>107.55713626604417</v>
      </c>
      <c r="AZ125" s="13">
        <f t="shared" si="373"/>
        <v>568.01616149220615</v>
      </c>
      <c r="BA125" s="13">
        <f t="shared" si="374"/>
        <v>998.05940958562269</v>
      </c>
    </row>
    <row r="126" spans="1:53" ht="15.75" customHeight="1">
      <c r="A126" s="3">
        <v>9</v>
      </c>
      <c r="B126" s="8" t="str">
        <f t="shared" ref="B126:D126" si="383">+B110</f>
        <v>Plaza Sul Shopping</v>
      </c>
      <c r="C126" s="9" t="str">
        <f t="shared" si="383"/>
        <v>SP</v>
      </c>
      <c r="D126" s="9" t="str">
        <f t="shared" si="383"/>
        <v>Aliansce Sonae</v>
      </c>
      <c r="E126" s="13"/>
      <c r="F126" s="13"/>
      <c r="G126" s="13"/>
      <c r="H126" s="13"/>
      <c r="I126" s="13"/>
      <c r="J126" s="13"/>
      <c r="K126" s="13"/>
      <c r="L126" s="13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>
        <v>1601.0661276549031</v>
      </c>
      <c r="Y126" s="10">
        <v>1527.585467199895</v>
      </c>
      <c r="Z126" s="10">
        <v>1621.4430379638648</v>
      </c>
      <c r="AA126" s="10">
        <v>1937.3352221104442</v>
      </c>
      <c r="AB126" s="10">
        <v>2957.4253363943517</v>
      </c>
      <c r="AC126" s="10">
        <v>1554.9192389771495</v>
      </c>
      <c r="AD126" s="10">
        <v>1498.9772778894023</v>
      </c>
      <c r="AE126" s="10">
        <v>797.63691713778223</v>
      </c>
      <c r="AF126" s="10">
        <v>54.592559158822368</v>
      </c>
      <c r="AG126" s="10">
        <v>88.493012927498526</v>
      </c>
      <c r="AH126" s="10">
        <v>388.44665888476402</v>
      </c>
      <c r="AI126" s="10">
        <v>763.2135400113483</v>
      </c>
      <c r="AJ126" s="10">
        <v>935.99790629102745</v>
      </c>
      <c r="AK126" s="10">
        <v>969.71292225696197</v>
      </c>
      <c r="AL126" s="10">
        <v>1241.8299791586062</v>
      </c>
      <c r="AM126" s="10">
        <v>1387.124931100655</v>
      </c>
      <c r="AN126" s="10">
        <v>2095.6435537876646</v>
      </c>
      <c r="AP126" s="20"/>
      <c r="AQ126" s="20"/>
      <c r="AR126" s="20"/>
      <c r="AS126" s="20"/>
      <c r="AT126" s="20"/>
      <c r="AU126" s="20"/>
      <c r="AV126" s="13">
        <f t="shared" si="382"/>
        <v>1564.325797427399</v>
      </c>
      <c r="AW126" s="13">
        <f t="shared" si="370"/>
        <v>2172.0678654895532</v>
      </c>
      <c r="AX126" s="13">
        <f t="shared" si="371"/>
        <v>1283.8444780014447</v>
      </c>
      <c r="AY126" s="13">
        <f t="shared" si="372"/>
        <v>177.17741032369497</v>
      </c>
      <c r="AZ126" s="13">
        <f t="shared" si="373"/>
        <v>889.64145618644591</v>
      </c>
      <c r="BA126" s="13">
        <f t="shared" si="374"/>
        <v>1574.8661546823084</v>
      </c>
    </row>
    <row r="127" spans="1:53" ht="15.75" customHeight="1">
      <c r="A127" s="3">
        <v>10</v>
      </c>
      <c r="B127" s="8" t="str">
        <f t="shared" ref="B127:D127" si="384">+B111</f>
        <v>Natal Shopping</v>
      </c>
      <c r="C127" s="9" t="str">
        <f t="shared" si="384"/>
        <v>RN</v>
      </c>
      <c r="D127" s="9" t="str">
        <f t="shared" si="384"/>
        <v>Ancar Ivanhoé</v>
      </c>
      <c r="E127" s="13"/>
      <c r="F127" s="13"/>
      <c r="G127" s="13"/>
      <c r="H127" s="13"/>
      <c r="I127" s="13"/>
      <c r="J127" s="13"/>
      <c r="K127" s="13"/>
      <c r="L127" s="13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>
        <v>1142.6111208872926</v>
      </c>
      <c r="AA127" s="10">
        <v>1323.4650372289339</v>
      </c>
      <c r="AB127" s="10">
        <v>1842.8982110950244</v>
      </c>
      <c r="AC127" s="10">
        <v>1252.219223426998</v>
      </c>
      <c r="AD127" s="10">
        <v>986.35921246113696</v>
      </c>
      <c r="AE127" s="10">
        <v>546.29011637367068</v>
      </c>
      <c r="AF127" s="10">
        <v>22.255528615135027</v>
      </c>
      <c r="AG127" s="10">
        <v>63.797733729445959</v>
      </c>
      <c r="AH127" s="10">
        <v>117.17322032570226</v>
      </c>
      <c r="AI127" s="10">
        <v>184.46605553224074</v>
      </c>
      <c r="AJ127" s="10">
        <v>690.89170329992169</v>
      </c>
      <c r="AK127" s="10">
        <v>743.04498737682809</v>
      </c>
      <c r="AL127" s="10">
        <v>912.15257204853879</v>
      </c>
      <c r="AM127" s="10">
        <v>981.35967949913629</v>
      </c>
      <c r="AN127" s="10">
        <v>1435.5279244698897</v>
      </c>
      <c r="AP127" s="20"/>
      <c r="AQ127" s="20"/>
      <c r="AR127" s="20"/>
      <c r="AS127" s="20"/>
      <c r="AT127" s="20"/>
      <c r="AU127" s="20"/>
      <c r="AV127" s="20"/>
      <c r="AW127" s="13">
        <f t="shared" si="370"/>
        <v>1436.3247897370836</v>
      </c>
      <c r="AX127" s="13">
        <f t="shared" si="371"/>
        <v>928.2895174206019</v>
      </c>
      <c r="AY127" s="13">
        <f t="shared" si="372"/>
        <v>67.742160890094411</v>
      </c>
      <c r="AZ127" s="13">
        <f t="shared" si="373"/>
        <v>539.46758206966354</v>
      </c>
      <c r="BA127" s="13">
        <f t="shared" si="374"/>
        <v>1109.6800586725215</v>
      </c>
    </row>
    <row r="128" spans="1:53" ht="15.75" customHeight="1">
      <c r="A128" s="3">
        <v>11</v>
      </c>
      <c r="B128" s="8" t="str">
        <f t="shared" ref="B128:D129" si="385">+B112</f>
        <v>Shopping Downtown</v>
      </c>
      <c r="C128" s="9" t="str">
        <f t="shared" si="385"/>
        <v>RJ</v>
      </c>
      <c r="D128" s="9" t="str">
        <f t="shared" si="385"/>
        <v>Ancar Ivanhoé</v>
      </c>
      <c r="E128" s="13"/>
      <c r="F128" s="13"/>
      <c r="G128" s="13"/>
      <c r="H128" s="13"/>
      <c r="I128" s="13"/>
      <c r="J128" s="13"/>
      <c r="K128" s="13"/>
      <c r="L128" s="13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>
        <v>1195.1365025463351</v>
      </c>
      <c r="AA128" s="10">
        <v>1170.6126412053973</v>
      </c>
      <c r="AB128" s="10">
        <v>1527.5240191786534</v>
      </c>
      <c r="AC128" s="10">
        <v>1258.5949752871009</v>
      </c>
      <c r="AD128" s="10">
        <v>1039.7159507117856</v>
      </c>
      <c r="AE128" s="10">
        <v>534.22219616475809</v>
      </c>
      <c r="AF128" s="10">
        <v>118.89522085264188</v>
      </c>
      <c r="AG128" s="10">
        <v>137.69262719690477</v>
      </c>
      <c r="AH128" s="10">
        <v>259.79811927647802</v>
      </c>
      <c r="AI128" s="10">
        <v>609.43504307918636</v>
      </c>
      <c r="AJ128" s="10">
        <v>757.1235245339634</v>
      </c>
      <c r="AK128" s="10">
        <v>808.20958510597336</v>
      </c>
      <c r="AL128" s="10">
        <v>877.80841232831517</v>
      </c>
      <c r="AM128" s="10">
        <v>863.28901707040723</v>
      </c>
      <c r="AN128" s="10">
        <v>1104.9207657181025</v>
      </c>
      <c r="AP128" s="20"/>
      <c r="AQ128" s="20"/>
      <c r="AR128" s="20"/>
      <c r="AS128" s="20"/>
      <c r="AT128" s="20"/>
      <c r="AU128" s="20"/>
      <c r="AV128" s="20"/>
      <c r="AW128" s="13">
        <f t="shared" si="370"/>
        <v>1297.7577209767953</v>
      </c>
      <c r="AX128" s="13">
        <f t="shared" si="371"/>
        <v>944.17770738788147</v>
      </c>
      <c r="AY128" s="13">
        <f t="shared" si="372"/>
        <v>172.12865577534157</v>
      </c>
      <c r="AZ128" s="13">
        <f t="shared" si="373"/>
        <v>724.92271757304104</v>
      </c>
      <c r="BA128" s="13">
        <f t="shared" si="374"/>
        <v>948.67273170560838</v>
      </c>
    </row>
    <row r="129" spans="1:53" ht="15.75" customHeight="1">
      <c r="A129" s="3">
        <v>12</v>
      </c>
      <c r="B129" s="8" t="str">
        <f t="shared" si="385"/>
        <v>Internacional Shopping</v>
      </c>
      <c r="C129" s="9" t="str">
        <f t="shared" si="385"/>
        <v>SP</v>
      </c>
      <c r="D129" s="9" t="str">
        <f t="shared" si="385"/>
        <v>Gazit Brasil</v>
      </c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>
        <v>1128.8778560627397</v>
      </c>
      <c r="AD129" s="63">
        <v>1032.5275459210709</v>
      </c>
      <c r="AE129" s="63">
        <v>624.32702330631616</v>
      </c>
      <c r="AF129" s="63">
        <v>76.015787800054269</v>
      </c>
      <c r="AG129" s="63">
        <v>54.117893691698406</v>
      </c>
      <c r="AH129" s="63">
        <v>356.32152454078897</v>
      </c>
      <c r="AI129" s="63">
        <v>584.74443117332976</v>
      </c>
      <c r="AJ129" s="63">
        <v>788.90215328136901</v>
      </c>
      <c r="AK129" s="63">
        <v>800.80336112511452</v>
      </c>
      <c r="AL129" s="63">
        <v>995.49819922183087</v>
      </c>
      <c r="AM129" s="63">
        <v>1168.265902206866</v>
      </c>
      <c r="AN129" s="63">
        <v>1639.9854432739467</v>
      </c>
      <c r="AP129" s="66"/>
      <c r="AQ129" s="66"/>
      <c r="AR129" s="66"/>
      <c r="AS129" s="66"/>
      <c r="AT129" s="66"/>
      <c r="AU129" s="66"/>
      <c r="AV129" s="66"/>
      <c r="AW129" s="63"/>
      <c r="AX129" s="13">
        <f t="shared" si="371"/>
        <v>928.57747509670889</v>
      </c>
      <c r="AY129" s="13">
        <f t="shared" si="372"/>
        <v>162.15173534418054</v>
      </c>
      <c r="AZ129" s="13">
        <f t="shared" si="373"/>
        <v>724.81664852660435</v>
      </c>
      <c r="BA129" s="13">
        <f t="shared" si="374"/>
        <v>1267.9165149008811</v>
      </c>
    </row>
    <row r="130" spans="1:53" ht="17.25" customHeight="1">
      <c r="B130" s="21" t="s">
        <v>77</v>
      </c>
      <c r="C130" s="29"/>
      <c r="D130" s="22"/>
      <c r="E130" s="38"/>
      <c r="F130" s="38"/>
      <c r="G130" s="38"/>
      <c r="H130" s="38"/>
      <c r="I130" s="38"/>
      <c r="J130" s="38"/>
      <c r="K130" s="38"/>
      <c r="L130" s="39"/>
      <c r="M130" s="39"/>
      <c r="N130" s="39">
        <v>1021.8547832071735</v>
      </c>
      <c r="O130" s="39">
        <v>1308.4190944260781</v>
      </c>
      <c r="P130" s="39">
        <v>1800.9867051636718</v>
      </c>
      <c r="Q130" s="39">
        <v>1056.8347062178275</v>
      </c>
      <c r="R130" s="39">
        <v>954.34801234841609</v>
      </c>
      <c r="S130" s="39">
        <v>1123.2030301744694</v>
      </c>
      <c r="T130" s="56">
        <v>1155.6133951060833</v>
      </c>
      <c r="U130" s="56">
        <v>1250.1429741135983</v>
      </c>
      <c r="V130" s="56">
        <v>1323.7393194322688</v>
      </c>
      <c r="W130" s="56">
        <v>1262.6727264519384</v>
      </c>
      <c r="X130" s="56">
        <v>1203.8993157009629</v>
      </c>
      <c r="Y130" s="56">
        <v>1196.4982796831098</v>
      </c>
      <c r="Z130" s="56">
        <v>1206.6829377579547</v>
      </c>
      <c r="AA130" s="56">
        <v>1515.6493456785452</v>
      </c>
      <c r="AB130" s="56">
        <v>2021.1669209141055</v>
      </c>
      <c r="AC130" s="56">
        <v>1210.1682318830576</v>
      </c>
      <c r="AD130" s="56">
        <v>1081.8534503139724</v>
      </c>
      <c r="AE130" s="56">
        <v>637.76294116842689</v>
      </c>
      <c r="AF130" s="56">
        <v>55.763724463456747</v>
      </c>
      <c r="AG130" s="56">
        <v>86.825402414713736</v>
      </c>
      <c r="AH130" s="56">
        <v>420.45001431892041</v>
      </c>
      <c r="AI130" s="56">
        <v>646.693125156836</v>
      </c>
      <c r="AJ130" s="56">
        <v>934.97647073901112</v>
      </c>
      <c r="AK130" s="56">
        <v>1004.7339345836072</v>
      </c>
      <c r="AL130" s="56">
        <v>1180.5068224035206</v>
      </c>
      <c r="AM130" s="56">
        <v>1436.7554822856675</v>
      </c>
      <c r="AN130" s="56">
        <v>1796.1193190495803</v>
      </c>
      <c r="AO130" s="40"/>
      <c r="AP130" s="39"/>
      <c r="AQ130" s="39"/>
      <c r="AR130" s="39"/>
      <c r="AS130" s="39">
        <f t="shared" ref="AS130" si="386">AVERAGE(N130:P130)</f>
        <v>1377.0868609323079</v>
      </c>
      <c r="AT130" s="39">
        <f t="shared" ref="AT130" si="387">AVERAGE(Q130:S130)</f>
        <v>1044.7952495802376</v>
      </c>
      <c r="AU130" s="39">
        <f t="shared" ref="AU130" si="388">AVERAGE(T130:V130)</f>
        <v>1243.1652295506501</v>
      </c>
      <c r="AV130" s="39">
        <f t="shared" ref="AV130" si="389">AVERAGE(W130:Y130)</f>
        <v>1221.0234406120037</v>
      </c>
      <c r="AW130" s="39">
        <f t="shared" si="370"/>
        <v>1581.1664014502019</v>
      </c>
      <c r="AX130" s="39">
        <f>AVERAGE(AC130:AE130)</f>
        <v>976.59487445515231</v>
      </c>
      <c r="AY130" s="39">
        <f>AVERAGE(AF130:AH130)</f>
        <v>187.67971373236364</v>
      </c>
      <c r="AZ130" s="39">
        <f t="shared" si="373"/>
        <v>862.13451015981809</v>
      </c>
      <c r="BA130" s="39">
        <f t="shared" si="374"/>
        <v>1471.1272079129228</v>
      </c>
    </row>
  </sheetData>
  <sortState xmlns:xlrd2="http://schemas.microsoft.com/office/spreadsheetml/2017/richdata2" ref="A118:AU125">
    <sortCondition ref="A118"/>
  </sortState>
  <mergeCells count="120">
    <mergeCell ref="AY84:AY85"/>
    <mergeCell ref="AY100:AY101"/>
    <mergeCell ref="AY116:AY117"/>
    <mergeCell ref="AY4:AY5"/>
    <mergeCell ref="AY20:AY21"/>
    <mergeCell ref="AY36:AY37"/>
    <mergeCell ref="AY52:AY53"/>
    <mergeCell ref="AY68:AY69"/>
    <mergeCell ref="AV84:AV85"/>
    <mergeCell ref="AV100:AV101"/>
    <mergeCell ref="AV116:AV117"/>
    <mergeCell ref="AV4:AV5"/>
    <mergeCell ref="AV20:AV21"/>
    <mergeCell ref="AV36:AV37"/>
    <mergeCell ref="AV52:AV53"/>
    <mergeCell ref="AV68:AV69"/>
    <mergeCell ref="AX84:AX85"/>
    <mergeCell ref="AX100:AX101"/>
    <mergeCell ref="AX116:AX117"/>
    <mergeCell ref="AX4:AX5"/>
    <mergeCell ref="AX20:AX21"/>
    <mergeCell ref="AX36:AX37"/>
    <mergeCell ref="AX52:AX53"/>
    <mergeCell ref="AX68:AX69"/>
    <mergeCell ref="B4:B5"/>
    <mergeCell ref="C4:C5"/>
    <mergeCell ref="D4:D5"/>
    <mergeCell ref="B36:B37"/>
    <mergeCell ref="C36:C37"/>
    <mergeCell ref="D36:D37"/>
    <mergeCell ref="B20:B21"/>
    <mergeCell ref="C20:C21"/>
    <mergeCell ref="D20:D21"/>
    <mergeCell ref="B100:B101"/>
    <mergeCell ref="C100:C101"/>
    <mergeCell ref="D100:D101"/>
    <mergeCell ref="B116:B117"/>
    <mergeCell ref="C116:C117"/>
    <mergeCell ref="D116:D117"/>
    <mergeCell ref="D68:D69"/>
    <mergeCell ref="B84:B85"/>
    <mergeCell ref="C84:C85"/>
    <mergeCell ref="D84:D85"/>
    <mergeCell ref="C52:C53"/>
    <mergeCell ref="D52:D53"/>
    <mergeCell ref="B68:B69"/>
    <mergeCell ref="C68:C69"/>
    <mergeCell ref="B52:B53"/>
    <mergeCell ref="AP4:AP5"/>
    <mergeCell ref="AQ4:AQ5"/>
    <mergeCell ref="AR4:AR5"/>
    <mergeCell ref="AS4:AS5"/>
    <mergeCell ref="AP20:AP21"/>
    <mergeCell ref="AQ20:AQ21"/>
    <mergeCell ref="AR20:AR21"/>
    <mergeCell ref="AS20:AS21"/>
    <mergeCell ref="AP36:AP37"/>
    <mergeCell ref="AQ36:AQ37"/>
    <mergeCell ref="AR36:AR37"/>
    <mergeCell ref="AS36:AS37"/>
    <mergeCell ref="AP52:AP53"/>
    <mergeCell ref="AQ52:AQ53"/>
    <mergeCell ref="AR52:AR53"/>
    <mergeCell ref="AS52:AS53"/>
    <mergeCell ref="AP68:AP69"/>
    <mergeCell ref="AQ68:AQ69"/>
    <mergeCell ref="AR68:AR69"/>
    <mergeCell ref="AP116:AP117"/>
    <mergeCell ref="AQ116:AQ117"/>
    <mergeCell ref="AR116:AR117"/>
    <mergeCell ref="AS116:AS117"/>
    <mergeCell ref="AT84:AT85"/>
    <mergeCell ref="AT100:AT101"/>
    <mergeCell ref="AT116:AT117"/>
    <mergeCell ref="AT4:AT5"/>
    <mergeCell ref="AT20:AT21"/>
    <mergeCell ref="AT36:AT37"/>
    <mergeCell ref="AT52:AT53"/>
    <mergeCell ref="AT68:AT69"/>
    <mergeCell ref="AS68:AS69"/>
    <mergeCell ref="AP84:AP85"/>
    <mergeCell ref="AQ84:AQ85"/>
    <mergeCell ref="AR84:AR85"/>
    <mergeCell ref="AS84:AS85"/>
    <mergeCell ref="AP100:AP101"/>
    <mergeCell ref="AQ100:AQ101"/>
    <mergeCell ref="AR100:AR101"/>
    <mergeCell ref="AS100:AS101"/>
    <mergeCell ref="AU84:AU85"/>
    <mergeCell ref="AU100:AU101"/>
    <mergeCell ref="AU116:AU117"/>
    <mergeCell ref="AU4:AU5"/>
    <mergeCell ref="AU20:AU21"/>
    <mergeCell ref="AU36:AU37"/>
    <mergeCell ref="AU52:AU53"/>
    <mergeCell ref="AU68:AU69"/>
    <mergeCell ref="AW84:AW85"/>
    <mergeCell ref="AW100:AW101"/>
    <mergeCell ref="AW116:AW117"/>
    <mergeCell ref="AW4:AW5"/>
    <mergeCell ref="AW20:AW21"/>
    <mergeCell ref="AW36:AW37"/>
    <mergeCell ref="AW52:AW53"/>
    <mergeCell ref="AW68:AW69"/>
    <mergeCell ref="BA4:BA5"/>
    <mergeCell ref="BA20:BA21"/>
    <mergeCell ref="BA36:BA37"/>
    <mergeCell ref="BA52:BA53"/>
    <mergeCell ref="BA68:BA69"/>
    <mergeCell ref="BA84:BA85"/>
    <mergeCell ref="BA100:BA101"/>
    <mergeCell ref="BA116:BA117"/>
    <mergeCell ref="AZ4:AZ5"/>
    <mergeCell ref="AZ20:AZ21"/>
    <mergeCell ref="AZ36:AZ37"/>
    <mergeCell ref="AZ52:AZ53"/>
    <mergeCell ref="AZ68:AZ69"/>
    <mergeCell ref="AZ84:AZ85"/>
    <mergeCell ref="AZ100:AZ101"/>
    <mergeCell ref="AZ116:AZ11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P83:AS85 AP99:AS10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71"/>
  <sheetViews>
    <sheetView showGridLines="0" showRowColHeaders="0" zoomScale="85" zoomScaleNormal="85" workbookViewId="0">
      <pane xSplit="4" ySplit="6" topLeftCell="AE55" activePane="bottomRight" state="frozen"/>
      <selection pane="topRight" activeCell="E1" sqref="E1"/>
      <selection pane="bottomLeft" activeCell="A7" sqref="A7"/>
      <selection pane="bottomRight" activeCell="AN5" sqref="AN5"/>
    </sheetView>
  </sheetViews>
  <sheetFormatPr defaultColWidth="9.1796875" defaultRowHeight="15.75" customHeight="1"/>
  <cols>
    <col min="1" max="1" width="3.1796875" style="3" customWidth="1"/>
    <col min="2" max="2" width="37.453125" style="14" customWidth="1"/>
    <col min="3" max="3" width="9.1796875" style="4"/>
    <col min="4" max="4" width="16" style="4" customWidth="1"/>
    <col min="5" max="19" width="10.26953125" style="4" bestFit="1" customWidth="1"/>
    <col min="20" max="40" width="10.26953125" style="4" customWidth="1"/>
    <col min="41" max="41" width="2.453125" style="4" customWidth="1"/>
    <col min="42" max="53" width="10.26953125" style="4" bestFit="1" customWidth="1"/>
    <col min="54" max="16384" width="9.1796875" style="4"/>
  </cols>
  <sheetData>
    <row r="1" spans="1:53" s="3" customFormat="1" ht="56.25" customHeight="1">
      <c r="B1" s="4"/>
      <c r="C1" s="5">
        <f>B1+1</f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4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s="3" customFormat="1" ht="15.75" customHeight="1">
      <c r="B2" s="2" t="s">
        <v>11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>
        <v>1000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s="3" customFormat="1" ht="15.75" customHeight="1">
      <c r="B3" s="33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s="3" customFormat="1" ht="15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s="7" customFormat="1" ht="17.25" customHeight="1">
      <c r="A5" s="6"/>
      <c r="B5" s="121" t="s">
        <v>59</v>
      </c>
      <c r="C5" s="116" t="s">
        <v>35</v>
      </c>
      <c r="D5" s="120" t="s">
        <v>51</v>
      </c>
      <c r="E5" s="30">
        <v>43131</v>
      </c>
      <c r="F5" s="30">
        <f>EOMONTH(E5,1)</f>
        <v>43159</v>
      </c>
      <c r="G5" s="30">
        <f t="shared" ref="G5:M5" si="0">EOMONTH(F5,1)</f>
        <v>43190</v>
      </c>
      <c r="H5" s="30">
        <f t="shared" si="0"/>
        <v>43220</v>
      </c>
      <c r="I5" s="30">
        <f t="shared" si="0"/>
        <v>43251</v>
      </c>
      <c r="J5" s="30">
        <f t="shared" si="0"/>
        <v>43281</v>
      </c>
      <c r="K5" s="30">
        <f t="shared" si="0"/>
        <v>43312</v>
      </c>
      <c r="L5" s="30">
        <f t="shared" si="0"/>
        <v>43343</v>
      </c>
      <c r="M5" s="30">
        <f t="shared" si="0"/>
        <v>43373</v>
      </c>
      <c r="N5" s="45">
        <f t="shared" ref="N5" si="1">EOMONTH(M5,1)</f>
        <v>43404</v>
      </c>
      <c r="O5" s="30">
        <f>EOMONTH(N5,1)</f>
        <v>43434</v>
      </c>
      <c r="P5" s="30">
        <f>EOMONTH(O5,1)</f>
        <v>43465</v>
      </c>
      <c r="Q5" s="51">
        <f t="shared" ref="Q5:S5" si="2">EOMONTH(P5,1)</f>
        <v>43496</v>
      </c>
      <c r="R5" s="51">
        <f t="shared" si="2"/>
        <v>43524</v>
      </c>
      <c r="S5" s="51">
        <f t="shared" si="2"/>
        <v>43555</v>
      </c>
      <c r="T5" s="52">
        <f t="shared" ref="T5" si="3">EOMONTH(S5,1)</f>
        <v>43585</v>
      </c>
      <c r="U5" s="52">
        <f t="shared" ref="U5" si="4">EOMONTH(T5,1)</f>
        <v>43616</v>
      </c>
      <c r="V5" s="52">
        <f t="shared" ref="V5" si="5">EOMONTH(U5,1)</f>
        <v>43646</v>
      </c>
      <c r="W5" s="53">
        <f t="shared" ref="W5" si="6">EOMONTH(V5,1)</f>
        <v>43677</v>
      </c>
      <c r="X5" s="53">
        <f t="shared" ref="X5" si="7">EOMONTH(W5,1)</f>
        <v>43708</v>
      </c>
      <c r="Y5" s="53">
        <f t="shared" ref="Y5" si="8">EOMONTH(X5,1)</f>
        <v>43738</v>
      </c>
      <c r="Z5" s="59">
        <f t="shared" ref="Z5" si="9">EOMONTH(Y5,1)</f>
        <v>43769</v>
      </c>
      <c r="AA5" s="59">
        <f t="shared" ref="AA5" si="10">EOMONTH(Z5,1)</f>
        <v>43799</v>
      </c>
      <c r="AB5" s="59">
        <f t="shared" ref="AB5" si="11">EOMONTH(AA5,1)</f>
        <v>43830</v>
      </c>
      <c r="AC5" s="61">
        <f t="shared" ref="AC5" si="12">EOMONTH(AB5,1)</f>
        <v>43861</v>
      </c>
      <c r="AD5" s="61">
        <f t="shared" ref="AD5" si="13">EOMONTH(AC5,1)</f>
        <v>43890</v>
      </c>
      <c r="AE5" s="61">
        <f t="shared" ref="AE5" si="14">EOMONTH(AD5,1)</f>
        <v>43921</v>
      </c>
      <c r="AF5" s="62">
        <f t="shared" ref="AF5" si="15">EOMONTH(AE5,1)</f>
        <v>43951</v>
      </c>
      <c r="AG5" s="62">
        <f t="shared" ref="AG5" si="16">EOMONTH(AF5,1)</f>
        <v>43982</v>
      </c>
      <c r="AH5" s="62">
        <f t="shared" ref="AH5" si="17">EOMONTH(AG5,1)</f>
        <v>44012</v>
      </c>
      <c r="AI5" s="76">
        <f t="shared" ref="AI5" si="18">EOMONTH(AH5,1)</f>
        <v>44043</v>
      </c>
      <c r="AJ5" s="76">
        <f t="shared" ref="AJ5" si="19">EOMONTH(AI5,1)</f>
        <v>44074</v>
      </c>
      <c r="AK5" s="76">
        <f t="shared" ref="AK5" si="20">EOMONTH(AJ5,1)</f>
        <v>44104</v>
      </c>
      <c r="AL5" s="102">
        <f t="shared" ref="AL5" si="21">EOMONTH(AK5,1)</f>
        <v>44135</v>
      </c>
      <c r="AM5" s="102">
        <f t="shared" ref="AM5" si="22">EOMONTH(AL5,1)</f>
        <v>44165</v>
      </c>
      <c r="AN5" s="102">
        <f t="shared" ref="AN5" si="23">EOMONTH(AM5,1)</f>
        <v>44196</v>
      </c>
      <c r="AP5" s="112" t="s">
        <v>7</v>
      </c>
      <c r="AQ5" s="112" t="s">
        <v>10</v>
      </c>
      <c r="AR5" s="112" t="s">
        <v>36</v>
      </c>
      <c r="AS5" s="112" t="s">
        <v>66</v>
      </c>
      <c r="AT5" s="112" t="s">
        <v>80</v>
      </c>
      <c r="AU5" s="112" t="str">
        <f>+V6</f>
        <v>2T19</v>
      </c>
      <c r="AV5" s="112" t="str">
        <f>+W6</f>
        <v>3T19</v>
      </c>
      <c r="AW5" s="112" t="str">
        <f>+Z6</f>
        <v>4T19</v>
      </c>
      <c r="AX5" s="112" t="str">
        <f>+AC6</f>
        <v>1T20</v>
      </c>
      <c r="AY5" s="112" t="str">
        <f>+AF6</f>
        <v>2T20</v>
      </c>
      <c r="AZ5" s="112" t="str">
        <f>+AI6</f>
        <v>3T20</v>
      </c>
      <c r="BA5" s="112" t="str">
        <f>+AL6</f>
        <v>4T20</v>
      </c>
    </row>
    <row r="6" spans="1:53" s="7" customFormat="1" ht="17.25" customHeight="1">
      <c r="A6" s="6"/>
      <c r="B6" s="121"/>
      <c r="C6" s="116"/>
      <c r="D6" s="120"/>
      <c r="E6" s="30" t="s">
        <v>7</v>
      </c>
      <c r="F6" s="30" t="s">
        <v>7</v>
      </c>
      <c r="G6" s="30" t="s">
        <v>7</v>
      </c>
      <c r="H6" s="30" t="s">
        <v>10</v>
      </c>
      <c r="I6" s="30" t="s">
        <v>10</v>
      </c>
      <c r="J6" s="30" t="s">
        <v>10</v>
      </c>
      <c r="K6" s="30" t="s">
        <v>36</v>
      </c>
      <c r="L6" s="30" t="s">
        <v>36</v>
      </c>
      <c r="M6" s="30" t="s">
        <v>36</v>
      </c>
      <c r="N6" s="45" t="s">
        <v>66</v>
      </c>
      <c r="O6" s="30" t="s">
        <v>66</v>
      </c>
      <c r="P6" s="30" t="s">
        <v>66</v>
      </c>
      <c r="Q6" s="51" t="s">
        <v>80</v>
      </c>
      <c r="R6" s="51" t="s">
        <v>80</v>
      </c>
      <c r="S6" s="51" t="s">
        <v>80</v>
      </c>
      <c r="T6" s="52" t="s">
        <v>82</v>
      </c>
      <c r="U6" s="52" t="str">
        <f>+T6</f>
        <v>2T19</v>
      </c>
      <c r="V6" s="52" t="str">
        <f>+U6</f>
        <v>2T19</v>
      </c>
      <c r="W6" s="53" t="s">
        <v>86</v>
      </c>
      <c r="X6" s="53" t="str">
        <f t="shared" ref="X6" si="24">+W6</f>
        <v>3T19</v>
      </c>
      <c r="Y6" s="59" t="str">
        <f>+'Indicadores Operacionais'!Y5</f>
        <v>3T19</v>
      </c>
      <c r="Z6" s="59" t="str">
        <f>+'Indicadores Operacionais'!Z5</f>
        <v>4T19</v>
      </c>
      <c r="AA6" s="59" t="str">
        <f t="shared" ref="AA6" si="25">+Z6</f>
        <v>4T19</v>
      </c>
      <c r="AB6" s="59" t="str">
        <f t="shared" ref="AB6" si="26">+AA6</f>
        <v>4T19</v>
      </c>
      <c r="AC6" s="61" t="s">
        <v>93</v>
      </c>
      <c r="AD6" s="61" t="str">
        <f t="shared" ref="AD6" si="27">+AC6</f>
        <v>1T20</v>
      </c>
      <c r="AE6" s="61" t="str">
        <f t="shared" ref="AE6" si="28">+AD6</f>
        <v>1T20</v>
      </c>
      <c r="AF6" s="62" t="s">
        <v>96</v>
      </c>
      <c r="AG6" s="62" t="str">
        <f t="shared" ref="AG6" si="29">+AF6</f>
        <v>2T20</v>
      </c>
      <c r="AH6" s="62" t="str">
        <f t="shared" ref="AH6" si="30">+AG6</f>
        <v>2T20</v>
      </c>
      <c r="AI6" s="76" t="s">
        <v>115</v>
      </c>
      <c r="AJ6" s="76" t="str">
        <f t="shared" ref="AJ6" si="31">+AI6</f>
        <v>3T20</v>
      </c>
      <c r="AK6" s="76" t="str">
        <f t="shared" ref="AK6" si="32">+AJ6</f>
        <v>3T20</v>
      </c>
      <c r="AL6" s="102" t="s">
        <v>119</v>
      </c>
      <c r="AM6" s="102" t="str">
        <f t="shared" ref="AM6" si="33">+AL6</f>
        <v>4T20</v>
      </c>
      <c r="AN6" s="102" t="str">
        <f t="shared" ref="AN6" si="34">+AM6</f>
        <v>4T20</v>
      </c>
      <c r="AO6" s="4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</row>
    <row r="7" spans="1:53" ht="15.75" customHeight="1">
      <c r="A7" s="3">
        <v>1</v>
      </c>
      <c r="B7" s="8" t="s">
        <v>43</v>
      </c>
      <c r="C7" s="9" t="s">
        <v>38</v>
      </c>
      <c r="D7" s="12" t="s">
        <v>53</v>
      </c>
      <c r="E7" s="10"/>
      <c r="F7" s="10"/>
      <c r="G7" s="10"/>
      <c r="H7" s="10"/>
      <c r="I7" s="10"/>
      <c r="J7" s="10"/>
      <c r="K7" s="10"/>
      <c r="L7" s="10"/>
      <c r="M7" s="10"/>
      <c r="N7" s="10">
        <v>1157</v>
      </c>
      <c r="O7" s="10">
        <v>1284</v>
      </c>
      <c r="P7" s="10">
        <v>1413.0582999999999</v>
      </c>
      <c r="Q7" s="10">
        <v>1468.4457</v>
      </c>
      <c r="R7" s="10">
        <v>1073.2583</v>
      </c>
      <c r="S7" s="10">
        <v>1060.3458999999998</v>
      </c>
      <c r="T7" s="10">
        <v>1217.8432</v>
      </c>
      <c r="U7" s="10">
        <v>1231.0953999999999</v>
      </c>
      <c r="V7" s="10">
        <v>1213.9355</v>
      </c>
      <c r="W7" s="10">
        <v>1361.2388000000001</v>
      </c>
      <c r="X7" s="10">
        <v>1163.3053</v>
      </c>
      <c r="Y7" s="10">
        <v>1250.6338999999998</v>
      </c>
      <c r="Z7" s="10">
        <v>1321.3123000000001</v>
      </c>
      <c r="AA7" s="10">
        <v>1123.3788</v>
      </c>
      <c r="AB7" s="10">
        <v>1487.1347000000001</v>
      </c>
      <c r="AC7" s="10">
        <v>1629.8507</v>
      </c>
      <c r="AD7" s="10">
        <v>1084.6415999999999</v>
      </c>
      <c r="AE7" s="10">
        <v>1018.2107</v>
      </c>
      <c r="AF7" s="10">
        <v>227.15629999999999</v>
      </c>
      <c r="AG7" s="10">
        <v>70.508499999999998</v>
      </c>
      <c r="AH7" s="10">
        <v>164.803</v>
      </c>
      <c r="AI7" s="10">
        <v>203.03049999999999</v>
      </c>
      <c r="AJ7" s="10">
        <v>530.08799999999997</v>
      </c>
      <c r="AK7" s="10">
        <v>742.97269999999992</v>
      </c>
      <c r="AL7" s="10">
        <v>825.03440000000001</v>
      </c>
      <c r="AM7" s="10">
        <v>1379.4180999999999</v>
      </c>
      <c r="AN7" s="10">
        <v>1374.1512</v>
      </c>
      <c r="AP7" s="13"/>
      <c r="AQ7" s="13"/>
      <c r="AR7" s="13"/>
      <c r="AS7" s="13">
        <f t="shared" ref="AS7:AS13" si="35">SUM(N7:P7)</f>
        <v>3854.0582999999997</v>
      </c>
      <c r="AT7" s="13">
        <f t="shared" ref="AT7:AT13" si="36">SUM(Q7:S7)</f>
        <v>3602.0498999999995</v>
      </c>
      <c r="AU7" s="13">
        <f t="shared" ref="AU7:AU14" si="37">SUM(T7:V7)</f>
        <v>3662.8741</v>
      </c>
      <c r="AV7" s="13">
        <f>SUM(W7:Y7)</f>
        <v>3775.1779999999999</v>
      </c>
      <c r="AW7" s="13">
        <f t="shared" ref="AW7:AW17" si="38">SUM(Z7:AB7)</f>
        <v>3931.8258000000001</v>
      </c>
      <c r="AX7" s="13">
        <f>SUM(AC7:AE7)</f>
        <v>3732.703</v>
      </c>
      <c r="AY7" s="13">
        <f>SUM(AF7:AH7)</f>
        <v>462.46780000000001</v>
      </c>
      <c r="AZ7" s="13">
        <f>SUM(AI7:AK7)</f>
        <v>1476.0911999999998</v>
      </c>
      <c r="BA7" s="13">
        <f>SUM(AL7:AN7)</f>
        <v>3578.6036999999997</v>
      </c>
    </row>
    <row r="8" spans="1:53" ht="15.75" customHeight="1">
      <c r="A8" s="3">
        <v>2</v>
      </c>
      <c r="B8" s="11" t="s">
        <v>6</v>
      </c>
      <c r="C8" s="12" t="s">
        <v>38</v>
      </c>
      <c r="D8" s="12" t="s">
        <v>52</v>
      </c>
      <c r="E8" s="13"/>
      <c r="F8" s="13"/>
      <c r="G8" s="13">
        <v>274.35327039999999</v>
      </c>
      <c r="H8" s="13">
        <v>275.38666080000002</v>
      </c>
      <c r="I8" s="13">
        <v>293.20926880000007</v>
      </c>
      <c r="J8" s="13">
        <v>279.96093200000013</v>
      </c>
      <c r="K8" s="13">
        <v>287.45152763192959</v>
      </c>
      <c r="L8" s="13">
        <v>311.36914080000014</v>
      </c>
      <c r="M8" s="10">
        <v>333.18078923192962</v>
      </c>
      <c r="N8" s="13">
        <v>313.22117323192953</v>
      </c>
      <c r="O8" s="13">
        <v>324.80919723192966</v>
      </c>
      <c r="P8" s="10">
        <v>360.30947243192975</v>
      </c>
      <c r="Q8" s="10">
        <v>487.10403039999989</v>
      </c>
      <c r="R8" s="10">
        <v>334.11598763192961</v>
      </c>
      <c r="S8" s="10">
        <v>311.13578043604969</v>
      </c>
      <c r="T8" s="10">
        <v>330.24198320000016</v>
      </c>
      <c r="U8" s="10">
        <v>336.68409280000003</v>
      </c>
      <c r="V8" s="10">
        <v>335.02806319999991</v>
      </c>
      <c r="W8" s="10">
        <v>332.17381360000002</v>
      </c>
      <c r="X8" s="10">
        <v>352.16741039999999</v>
      </c>
      <c r="Y8" s="10">
        <v>351.2436111999998</v>
      </c>
      <c r="Z8" s="10">
        <v>318.2338279999999</v>
      </c>
      <c r="AA8" s="10">
        <v>345.05497439999988</v>
      </c>
      <c r="AB8" s="10">
        <v>373.91588400000006</v>
      </c>
      <c r="AC8" s="10">
        <v>547.00258559999997</v>
      </c>
      <c r="AD8" s="10">
        <v>361.88530240000011</v>
      </c>
      <c r="AE8" s="10">
        <v>323.25872240000001</v>
      </c>
      <c r="AF8" s="10">
        <v>41.466689199999927</v>
      </c>
      <c r="AG8" s="10">
        <v>51.952500799999875</v>
      </c>
      <c r="AH8" s="10">
        <v>33.205912799999915</v>
      </c>
      <c r="AI8" s="10">
        <v>64.57226880000006</v>
      </c>
      <c r="AJ8" s="10">
        <v>99.654593039999895</v>
      </c>
      <c r="AK8" s="10">
        <v>120.95396959999989</v>
      </c>
      <c r="AL8" s="10">
        <v>152.59921519999989</v>
      </c>
      <c r="AM8" s="10">
        <v>179.56233199999991</v>
      </c>
      <c r="AN8" s="10">
        <v>87.579198559999924</v>
      </c>
      <c r="AP8" s="13">
        <f>SUM(E8:G8)</f>
        <v>274.35327039999999</v>
      </c>
      <c r="AQ8" s="13">
        <f>SUM(H8:J8)</f>
        <v>848.55686160000027</v>
      </c>
      <c r="AR8" s="13">
        <f>SUM(K8:M8)</f>
        <v>932.00145766385936</v>
      </c>
      <c r="AS8" s="13">
        <f t="shared" si="35"/>
        <v>998.33984289578893</v>
      </c>
      <c r="AT8" s="13">
        <f t="shared" si="36"/>
        <v>1132.3557984679792</v>
      </c>
      <c r="AU8" s="13">
        <f t="shared" si="37"/>
        <v>1001.9541392000001</v>
      </c>
      <c r="AV8" s="13">
        <f t="shared" ref="AV8:AV15" si="39">SUM(W8:Y8)</f>
        <v>1035.5848351999998</v>
      </c>
      <c r="AW8" s="13">
        <f t="shared" si="38"/>
        <v>1037.2046863999999</v>
      </c>
      <c r="AX8" s="13">
        <f>SUM(AC8:AE8)</f>
        <v>1232.1466104000001</v>
      </c>
      <c r="AY8" s="13">
        <f t="shared" ref="AY8:AY18" si="40">SUM(AF8:AH8)</f>
        <v>126.62510279999972</v>
      </c>
      <c r="AZ8" s="13">
        <f t="shared" ref="AZ8:AZ18" si="41">SUM(AI8:AK8)</f>
        <v>285.18083143999985</v>
      </c>
      <c r="BA8" s="13">
        <f t="shared" ref="BA8:BA17" si="42">SUM(AL8:AN8)</f>
        <v>419.74074575999975</v>
      </c>
    </row>
    <row r="9" spans="1:53" ht="15.75" customHeight="1">
      <c r="A9" s="3">
        <v>3</v>
      </c>
      <c r="B9" s="11" t="s">
        <v>44</v>
      </c>
      <c r="C9" s="12" t="s">
        <v>38</v>
      </c>
      <c r="D9" s="12" t="s">
        <v>53</v>
      </c>
      <c r="E9" s="13"/>
      <c r="F9" s="13"/>
      <c r="G9" s="13"/>
      <c r="H9" s="13"/>
      <c r="I9" s="13"/>
      <c r="J9" s="13"/>
      <c r="K9" s="13"/>
      <c r="L9" s="13"/>
      <c r="M9" s="10"/>
      <c r="N9" s="13">
        <v>957</v>
      </c>
      <c r="O9" s="13">
        <v>1394</v>
      </c>
      <c r="P9" s="10">
        <v>1421.1200000000001</v>
      </c>
      <c r="Q9" s="10">
        <v>1802.56</v>
      </c>
      <c r="R9" s="10">
        <v>1195.8399999999997</v>
      </c>
      <c r="S9" s="10">
        <v>1022.4</v>
      </c>
      <c r="T9" s="10">
        <v>1864.1271000000002</v>
      </c>
      <c r="U9" s="10">
        <v>1835.6328000000001</v>
      </c>
      <c r="V9" s="10">
        <v>1765.6468</v>
      </c>
      <c r="W9" s="10">
        <v>2133.5732000000003</v>
      </c>
      <c r="X9" s="10">
        <v>1983.1033</v>
      </c>
      <c r="Y9" s="10">
        <v>1784.1431</v>
      </c>
      <c r="Z9" s="10">
        <v>2016.5966000000001</v>
      </c>
      <c r="AA9" s="10">
        <v>1899.1201000000001</v>
      </c>
      <c r="AB9" s="10">
        <v>2746.4506000000001</v>
      </c>
      <c r="AC9" s="10">
        <v>3416.8164999999999</v>
      </c>
      <c r="AD9" s="10">
        <v>2165.5668000000001</v>
      </c>
      <c r="AE9" s="10">
        <v>1844.6310000000001</v>
      </c>
      <c r="AF9" s="10">
        <v>783.84320000000002</v>
      </c>
      <c r="AG9" s="10">
        <v>100.47990000000001</v>
      </c>
      <c r="AH9" s="10">
        <v>157.9684</v>
      </c>
      <c r="AI9" s="10">
        <v>917.81640000000004</v>
      </c>
      <c r="AJ9" s="10">
        <v>938.81220000000008</v>
      </c>
      <c r="AK9" s="10">
        <v>1643.1713</v>
      </c>
      <c r="AL9" s="10">
        <v>2050.0898999999999</v>
      </c>
      <c r="AM9" s="10">
        <v>2961.9074999999998</v>
      </c>
      <c r="AN9" s="10">
        <v>3131.3735999999999</v>
      </c>
      <c r="AP9" s="13"/>
      <c r="AQ9" s="13"/>
      <c r="AR9" s="13"/>
      <c r="AS9" s="13">
        <f t="shared" si="35"/>
        <v>3772.12</v>
      </c>
      <c r="AT9" s="13">
        <f t="shared" si="36"/>
        <v>4020.7999999999997</v>
      </c>
      <c r="AU9" s="13">
        <f t="shared" si="37"/>
        <v>5465.4066999999995</v>
      </c>
      <c r="AV9" s="13">
        <f t="shared" si="39"/>
        <v>5900.8196000000007</v>
      </c>
      <c r="AW9" s="13">
        <f t="shared" si="38"/>
        <v>6662.1673000000001</v>
      </c>
      <c r="AX9" s="13">
        <f t="shared" ref="AX9:AX18" si="43">SUM(AC9:AE9)</f>
        <v>7427.0142999999998</v>
      </c>
      <c r="AY9" s="13">
        <f t="shared" si="40"/>
        <v>1042.2915</v>
      </c>
      <c r="AZ9" s="13">
        <f t="shared" si="41"/>
        <v>3499.7999</v>
      </c>
      <c r="BA9" s="13">
        <f t="shared" si="42"/>
        <v>8143.3710000000001</v>
      </c>
    </row>
    <row r="10" spans="1:53" ht="15.75" customHeight="1">
      <c r="A10" s="3">
        <v>4</v>
      </c>
      <c r="B10" s="11" t="s">
        <v>5</v>
      </c>
      <c r="C10" s="12" t="s">
        <v>37</v>
      </c>
      <c r="D10" s="12" t="s">
        <v>84</v>
      </c>
      <c r="E10" s="13">
        <v>929.25240800000017</v>
      </c>
      <c r="F10" s="13">
        <v>551.62609249999991</v>
      </c>
      <c r="G10" s="13">
        <v>582.97755949999976</v>
      </c>
      <c r="H10" s="13">
        <v>619.99339150000003</v>
      </c>
      <c r="I10" s="13">
        <v>662.01267649999988</v>
      </c>
      <c r="J10" s="13">
        <v>608.94060500000023</v>
      </c>
      <c r="K10" s="13">
        <v>667.69276349999984</v>
      </c>
      <c r="L10" s="13">
        <v>683.14442700000006</v>
      </c>
      <c r="M10" s="10">
        <v>538.88052400000015</v>
      </c>
      <c r="N10" s="13">
        <v>612.62517049999997</v>
      </c>
      <c r="O10" s="13">
        <v>621.84481449999998</v>
      </c>
      <c r="P10" s="10">
        <v>1045.2101064999999</v>
      </c>
      <c r="Q10" s="10">
        <v>930.0001794999996</v>
      </c>
      <c r="R10" s="10">
        <v>720.95119599999975</v>
      </c>
      <c r="S10" s="10">
        <v>654.89504255000008</v>
      </c>
      <c r="T10" s="10">
        <v>711.74422655000012</v>
      </c>
      <c r="U10" s="10">
        <v>774.83657404999997</v>
      </c>
      <c r="V10" s="10">
        <v>787.55911255000001</v>
      </c>
      <c r="W10" s="10">
        <v>853.55476605000001</v>
      </c>
      <c r="X10" s="10">
        <v>790.43494705000001</v>
      </c>
      <c r="Y10" s="10">
        <v>729.16121704999989</v>
      </c>
      <c r="Z10" s="10">
        <v>803.3950585499997</v>
      </c>
      <c r="AA10" s="10">
        <v>788.37740554999982</v>
      </c>
      <c r="AB10" s="10">
        <v>1033.1875550500001</v>
      </c>
      <c r="AC10" s="10">
        <v>994.74373600000001</v>
      </c>
      <c r="AD10" s="10">
        <v>719.64360999999974</v>
      </c>
      <c r="AE10" s="10">
        <v>513.65056749999985</v>
      </c>
      <c r="AF10" s="10">
        <v>29.3286035</v>
      </c>
      <c r="AG10" s="10">
        <v>13.892459000000006</v>
      </c>
      <c r="AH10" s="10">
        <v>125.48516399999998</v>
      </c>
      <c r="AI10" s="10">
        <v>418.66193950000002</v>
      </c>
      <c r="AJ10" s="10">
        <v>535.0666195</v>
      </c>
      <c r="AK10" s="10">
        <v>588.87925600000005</v>
      </c>
      <c r="AL10" s="10">
        <v>665.17379949999997</v>
      </c>
      <c r="AM10" s="10">
        <v>681.89760799999988</v>
      </c>
      <c r="AN10" s="10">
        <v>560.65233699999999</v>
      </c>
      <c r="AP10" s="13">
        <f>SUM(E10:G10)</f>
        <v>2063.8560599999996</v>
      </c>
      <c r="AQ10" s="13">
        <f>SUM(H10:J10)</f>
        <v>1890.9466730000001</v>
      </c>
      <c r="AR10" s="13">
        <f>SUM(K10:M10)</f>
        <v>1889.7177145000001</v>
      </c>
      <c r="AS10" s="13">
        <f t="shared" si="35"/>
        <v>2279.6800914999999</v>
      </c>
      <c r="AT10" s="13">
        <f t="shared" si="36"/>
        <v>2305.8464180499996</v>
      </c>
      <c r="AU10" s="13">
        <f t="shared" si="37"/>
        <v>2274.1399131500002</v>
      </c>
      <c r="AV10" s="13">
        <f t="shared" si="39"/>
        <v>2373.15093015</v>
      </c>
      <c r="AW10" s="13">
        <f t="shared" si="38"/>
        <v>2624.9600191499994</v>
      </c>
      <c r="AX10" s="13">
        <f t="shared" si="43"/>
        <v>2228.0379134999994</v>
      </c>
      <c r="AY10" s="13">
        <f t="shared" si="40"/>
        <v>168.70622649999999</v>
      </c>
      <c r="AZ10" s="13">
        <f t="shared" si="41"/>
        <v>1542.6078150000001</v>
      </c>
      <c r="BA10" s="13">
        <f t="shared" si="42"/>
        <v>1907.7237444999998</v>
      </c>
    </row>
    <row r="11" spans="1:53" ht="15.75" customHeight="1">
      <c r="A11" s="3">
        <v>5</v>
      </c>
      <c r="B11" s="11" t="s">
        <v>45</v>
      </c>
      <c r="C11" s="12" t="s">
        <v>40</v>
      </c>
      <c r="D11" s="12" t="s">
        <v>53</v>
      </c>
      <c r="E11" s="13"/>
      <c r="F11" s="13"/>
      <c r="G11" s="13"/>
      <c r="H11" s="13"/>
      <c r="I11" s="13"/>
      <c r="J11" s="13"/>
      <c r="K11" s="13"/>
      <c r="L11" s="13"/>
      <c r="M11" s="10"/>
      <c r="N11" s="13">
        <v>866.90309999999999</v>
      </c>
      <c r="O11" s="13">
        <v>827.45098039215679</v>
      </c>
      <c r="P11" s="10">
        <v>908.71136999999987</v>
      </c>
      <c r="Q11" s="10">
        <v>1099.8099000000002</v>
      </c>
      <c r="R11" s="10">
        <v>754.69799999999998</v>
      </c>
      <c r="S11" s="10">
        <v>805.42770000000007</v>
      </c>
      <c r="T11" s="10">
        <v>847.16099999999994</v>
      </c>
      <c r="U11" s="10">
        <v>853.15860000000009</v>
      </c>
      <c r="V11" s="10">
        <v>833.66640000000007</v>
      </c>
      <c r="W11" s="10">
        <v>1352.4588000000001</v>
      </c>
      <c r="X11" s="10">
        <v>828.91830000000004</v>
      </c>
      <c r="Y11" s="10">
        <v>884.64599999999996</v>
      </c>
      <c r="Z11" s="10">
        <v>887.39490000000001</v>
      </c>
      <c r="AA11" s="10">
        <v>888.39449999999999</v>
      </c>
      <c r="AB11" s="10">
        <v>1041.8331000000001</v>
      </c>
      <c r="AC11" s="10">
        <v>1150.2897</v>
      </c>
      <c r="AD11" s="10">
        <v>912.13499999999999</v>
      </c>
      <c r="AE11" s="10">
        <v>808.42650000000003</v>
      </c>
      <c r="AF11" s="10">
        <v>234.90600000000001</v>
      </c>
      <c r="AG11" s="10">
        <v>73.720500000000001</v>
      </c>
      <c r="AH11" s="10">
        <v>77.468999999999994</v>
      </c>
      <c r="AI11" s="10">
        <v>334.61610000000002</v>
      </c>
      <c r="AJ11" s="10">
        <v>199.17030000000003</v>
      </c>
      <c r="AK11" s="10">
        <v>372.10110000000003</v>
      </c>
      <c r="AL11" s="10">
        <v>515.29380000000003</v>
      </c>
      <c r="AM11" s="10">
        <v>626.49930000000006</v>
      </c>
      <c r="AN11" s="10">
        <v>751.69920000000002</v>
      </c>
      <c r="AP11" s="13"/>
      <c r="AQ11" s="13"/>
      <c r="AR11" s="13"/>
      <c r="AS11" s="13">
        <f t="shared" si="35"/>
        <v>2603.0654503921569</v>
      </c>
      <c r="AT11" s="13">
        <f t="shared" si="36"/>
        <v>2659.9356000000002</v>
      </c>
      <c r="AU11" s="13">
        <f t="shared" si="37"/>
        <v>2533.9859999999999</v>
      </c>
      <c r="AV11" s="13">
        <f t="shared" si="39"/>
        <v>3066.0231000000003</v>
      </c>
      <c r="AW11" s="13">
        <f t="shared" si="38"/>
        <v>2817.6225000000004</v>
      </c>
      <c r="AX11" s="13">
        <f t="shared" si="43"/>
        <v>2870.8512000000001</v>
      </c>
      <c r="AY11" s="13">
        <f t="shared" si="40"/>
        <v>386.09550000000002</v>
      </c>
      <c r="AZ11" s="13">
        <f t="shared" si="41"/>
        <v>905.88750000000005</v>
      </c>
      <c r="BA11" s="13">
        <f t="shared" si="42"/>
        <v>1893.4923000000001</v>
      </c>
    </row>
    <row r="12" spans="1:53" ht="15.75" customHeight="1">
      <c r="A12" s="3">
        <v>6</v>
      </c>
      <c r="B12" s="11" t="s">
        <v>4</v>
      </c>
      <c r="C12" s="12" t="s">
        <v>39</v>
      </c>
      <c r="D12" s="12" t="s">
        <v>84</v>
      </c>
      <c r="E12" s="13"/>
      <c r="F12" s="13"/>
      <c r="G12" s="13">
        <v>334.45679749999994</v>
      </c>
      <c r="H12" s="13">
        <v>376.81354749999997</v>
      </c>
      <c r="I12" s="13">
        <v>384.46074750000008</v>
      </c>
      <c r="J12" s="13">
        <v>374.90186</v>
      </c>
      <c r="K12" s="13">
        <v>464.63900000000001</v>
      </c>
      <c r="L12" s="13">
        <v>349.15535</v>
      </c>
      <c r="M12" s="10">
        <v>404.30705</v>
      </c>
      <c r="N12" s="13">
        <v>422.89263499999998</v>
      </c>
      <c r="O12" s="13">
        <v>436.71051749999998</v>
      </c>
      <c r="P12" s="10">
        <v>520.03135499999996</v>
      </c>
      <c r="Q12" s="10">
        <v>736.30927750000012</v>
      </c>
      <c r="R12" s="10">
        <v>389.04003249999994</v>
      </c>
      <c r="S12" s="10">
        <v>491.38321999999994</v>
      </c>
      <c r="T12" s="10">
        <v>470.5137825000001</v>
      </c>
      <c r="U12" s="10">
        <v>568.07200750000004</v>
      </c>
      <c r="V12" s="10">
        <v>470.20580999999999</v>
      </c>
      <c r="W12" s="10">
        <v>518.53134999999997</v>
      </c>
      <c r="X12" s="10">
        <v>476.44950499999999</v>
      </c>
      <c r="Y12" s="10">
        <v>462.99686500000007</v>
      </c>
      <c r="Z12" s="10">
        <v>479.11714499999982</v>
      </c>
      <c r="AA12" s="10">
        <v>498.77173500000009</v>
      </c>
      <c r="AB12" s="10">
        <v>578.12971500000003</v>
      </c>
      <c r="AC12" s="10">
        <v>912.45684250000011</v>
      </c>
      <c r="AD12" s="10">
        <v>434.49732500000005</v>
      </c>
      <c r="AE12" s="10">
        <v>417.74759250000005</v>
      </c>
      <c r="AF12" s="10">
        <v>-63.779067499999996</v>
      </c>
      <c r="AG12" s="10">
        <v>37.940324999999994</v>
      </c>
      <c r="AH12" s="10">
        <v>37.695660000000018</v>
      </c>
      <c r="AI12" s="10">
        <v>199.93831250000011</v>
      </c>
      <c r="AJ12" s="10">
        <v>354.71009000000032</v>
      </c>
      <c r="AK12" s="10">
        <v>415.58415999999994</v>
      </c>
      <c r="AL12" s="10">
        <v>452.5470625000001</v>
      </c>
      <c r="AM12" s="10">
        <v>0</v>
      </c>
      <c r="AN12" s="10">
        <v>0</v>
      </c>
      <c r="AP12" s="13">
        <f>SUM(E12:G12)</f>
        <v>334.45679749999994</v>
      </c>
      <c r="AQ12" s="13">
        <f>SUM(H12:J12)</f>
        <v>1136.1761550000001</v>
      </c>
      <c r="AR12" s="13">
        <f>SUM(K12:M12)</f>
        <v>1218.1014</v>
      </c>
      <c r="AS12" s="13">
        <f t="shared" si="35"/>
        <v>1379.6345074999999</v>
      </c>
      <c r="AT12" s="13">
        <f t="shared" si="36"/>
        <v>1616.73253</v>
      </c>
      <c r="AU12" s="13">
        <f t="shared" si="37"/>
        <v>1508.7916</v>
      </c>
      <c r="AV12" s="13">
        <f t="shared" si="39"/>
        <v>1457.9777200000001</v>
      </c>
      <c r="AW12" s="13">
        <f t="shared" si="38"/>
        <v>1556.018595</v>
      </c>
      <c r="AX12" s="13">
        <f t="shared" si="43"/>
        <v>1764.7017600000001</v>
      </c>
      <c r="AY12" s="13">
        <f t="shared" si="40"/>
        <v>11.856917500000016</v>
      </c>
      <c r="AZ12" s="13">
        <f t="shared" si="41"/>
        <v>970.23256250000031</v>
      </c>
      <c r="BA12" s="13">
        <f t="shared" si="42"/>
        <v>452.5470625000001</v>
      </c>
    </row>
    <row r="13" spans="1:53" ht="15.75" customHeight="1">
      <c r="A13" s="3">
        <v>7</v>
      </c>
      <c r="B13" s="11" t="s">
        <v>46</v>
      </c>
      <c r="C13" s="12" t="s">
        <v>48</v>
      </c>
      <c r="D13" s="12" t="s">
        <v>53</v>
      </c>
      <c r="E13" s="13"/>
      <c r="F13" s="13"/>
      <c r="G13" s="13"/>
      <c r="H13" s="13"/>
      <c r="I13" s="13"/>
      <c r="J13" s="13"/>
      <c r="K13" s="13"/>
      <c r="L13" s="13"/>
      <c r="M13" s="10"/>
      <c r="N13" s="13">
        <v>729.0177000000001</v>
      </c>
      <c r="O13" s="13">
        <v>691</v>
      </c>
      <c r="P13" s="10">
        <v>935.76600000000008</v>
      </c>
      <c r="Q13" s="10">
        <v>851.89097399999991</v>
      </c>
      <c r="R13" s="10">
        <v>778.60529999999994</v>
      </c>
      <c r="S13" s="10">
        <v>687.42809999999997</v>
      </c>
      <c r="T13" s="10">
        <v>716.62079999999992</v>
      </c>
      <c r="U13" s="10">
        <v>698.62529999999992</v>
      </c>
      <c r="V13" s="10">
        <v>667.43309999999997</v>
      </c>
      <c r="W13" s="10">
        <v>635.0412</v>
      </c>
      <c r="X13" s="10">
        <v>591.45209999999997</v>
      </c>
      <c r="Y13" s="10">
        <v>725.41859999999997</v>
      </c>
      <c r="Z13" s="10">
        <v>724.21889999999996</v>
      </c>
      <c r="AA13" s="10">
        <v>707.82299999999998</v>
      </c>
      <c r="AB13" s="10">
        <v>934.56629999999996</v>
      </c>
      <c r="AC13" s="10">
        <v>907.77300000000002</v>
      </c>
      <c r="AD13" s="10">
        <v>624.24390000000005</v>
      </c>
      <c r="AE13" s="10">
        <v>555.86099999999999</v>
      </c>
      <c r="AF13" s="10">
        <v>109.9725</v>
      </c>
      <c r="AG13" s="10">
        <v>30.792300000000001</v>
      </c>
      <c r="AH13" s="10">
        <v>32.3919</v>
      </c>
      <c r="AI13" s="10">
        <v>326.31839999999994</v>
      </c>
      <c r="AJ13" s="10">
        <v>508.27289999999999</v>
      </c>
      <c r="AK13" s="10">
        <v>502.67430000000002</v>
      </c>
      <c r="AL13" s="10">
        <v>647.83799999999997</v>
      </c>
      <c r="AM13" s="10">
        <v>597.45060000000001</v>
      </c>
      <c r="AN13" s="10">
        <v>443.88900000000001</v>
      </c>
      <c r="AP13" s="13"/>
      <c r="AQ13" s="13"/>
      <c r="AR13" s="13"/>
      <c r="AS13" s="13">
        <f t="shared" si="35"/>
        <v>2355.7837</v>
      </c>
      <c r="AT13" s="13">
        <f t="shared" si="36"/>
        <v>2317.9243739999997</v>
      </c>
      <c r="AU13" s="13">
        <f t="shared" si="37"/>
        <v>2082.6791999999996</v>
      </c>
      <c r="AV13" s="13">
        <f t="shared" si="39"/>
        <v>1951.9119000000001</v>
      </c>
      <c r="AW13" s="13">
        <f t="shared" si="38"/>
        <v>2366.6081999999997</v>
      </c>
      <c r="AX13" s="13">
        <f t="shared" si="43"/>
        <v>2087.8779</v>
      </c>
      <c r="AY13" s="13">
        <f t="shared" si="40"/>
        <v>173.1567</v>
      </c>
      <c r="AZ13" s="13">
        <f t="shared" si="41"/>
        <v>1337.2655999999999</v>
      </c>
      <c r="BA13" s="13">
        <f t="shared" si="42"/>
        <v>1689.1776</v>
      </c>
    </row>
    <row r="14" spans="1:53" ht="15.75" customHeight="1">
      <c r="A14" s="3">
        <v>8</v>
      </c>
      <c r="B14" s="11" t="s">
        <v>83</v>
      </c>
      <c r="C14" s="12" t="s">
        <v>38</v>
      </c>
      <c r="D14" s="12" t="s">
        <v>84</v>
      </c>
      <c r="E14" s="13"/>
      <c r="F14" s="13"/>
      <c r="G14" s="13"/>
      <c r="H14" s="13"/>
      <c r="I14" s="13"/>
      <c r="J14" s="13"/>
      <c r="K14" s="13"/>
      <c r="L14" s="13"/>
      <c r="M14" s="10"/>
      <c r="N14" s="13"/>
      <c r="O14" s="13"/>
      <c r="P14" s="10"/>
      <c r="Q14" s="10"/>
      <c r="R14" s="10"/>
      <c r="S14" s="10"/>
      <c r="T14" s="10">
        <v>0</v>
      </c>
      <c r="U14" s="10">
        <v>287.71108650000002</v>
      </c>
      <c r="V14" s="10">
        <v>307.23685499999999</v>
      </c>
      <c r="W14" s="10">
        <v>326.19251100000014</v>
      </c>
      <c r="X14" s="10">
        <v>343.39043699999996</v>
      </c>
      <c r="Y14" s="10">
        <v>284.04363449999994</v>
      </c>
      <c r="Z14" s="10">
        <v>392.05789950000008</v>
      </c>
      <c r="AA14" s="10">
        <v>379.66205399999996</v>
      </c>
      <c r="AB14" s="10">
        <v>364.65097649999996</v>
      </c>
      <c r="AC14" s="10">
        <v>518.83011450000004</v>
      </c>
      <c r="AD14" s="10">
        <v>288.14848649999999</v>
      </c>
      <c r="AE14" s="10">
        <v>265.5927329999999</v>
      </c>
      <c r="AF14" s="10">
        <v>-18.212425499999998</v>
      </c>
      <c r="AG14" s="10">
        <v>35.402552999999983</v>
      </c>
      <c r="AH14" s="10">
        <v>21.375864</v>
      </c>
      <c r="AI14" s="10">
        <v>-13.641063542400007</v>
      </c>
      <c r="AJ14" s="10">
        <v>74.188140000000033</v>
      </c>
      <c r="AK14" s="10">
        <v>123.32613449999995</v>
      </c>
      <c r="AL14" s="10">
        <v>130.46261250000003</v>
      </c>
      <c r="AM14" s="10">
        <v>225.18645000000004</v>
      </c>
      <c r="AN14" s="10">
        <v>155.37717000000004</v>
      </c>
      <c r="AP14" s="13"/>
      <c r="AQ14" s="13"/>
      <c r="AR14" s="13"/>
      <c r="AS14" s="13"/>
      <c r="AT14" s="13"/>
      <c r="AU14" s="13">
        <f t="shared" si="37"/>
        <v>594.94794150000007</v>
      </c>
      <c r="AV14" s="13">
        <f t="shared" si="39"/>
        <v>953.62658250000004</v>
      </c>
      <c r="AW14" s="13">
        <f t="shared" si="38"/>
        <v>1136.37093</v>
      </c>
      <c r="AX14" s="13">
        <f t="shared" si="43"/>
        <v>1072.571334</v>
      </c>
      <c r="AY14" s="13">
        <f t="shared" si="40"/>
        <v>38.565991499999981</v>
      </c>
      <c r="AZ14" s="13">
        <f t="shared" si="41"/>
        <v>183.87321095759998</v>
      </c>
      <c r="BA14" s="13">
        <f t="shared" si="42"/>
        <v>511.02623250000011</v>
      </c>
    </row>
    <row r="15" spans="1:53" ht="15.75" customHeight="1">
      <c r="A15" s="3">
        <v>9</v>
      </c>
      <c r="B15" s="11" t="s">
        <v>87</v>
      </c>
      <c r="C15" s="12" t="s">
        <v>38</v>
      </c>
      <c r="D15" s="12" t="s">
        <v>84</v>
      </c>
      <c r="E15" s="13"/>
      <c r="F15" s="13"/>
      <c r="G15" s="13"/>
      <c r="H15" s="13"/>
      <c r="I15" s="13"/>
      <c r="J15" s="13"/>
      <c r="K15" s="13"/>
      <c r="L15" s="13"/>
      <c r="M15" s="10"/>
      <c r="N15" s="13"/>
      <c r="O15" s="13"/>
      <c r="P15" s="10"/>
      <c r="Q15" s="10"/>
      <c r="R15" s="10"/>
      <c r="S15" s="10"/>
      <c r="T15" s="10"/>
      <c r="U15" s="10"/>
      <c r="V15" s="10"/>
      <c r="W15" s="10"/>
      <c r="X15" s="10">
        <v>309.74359634999996</v>
      </c>
      <c r="Y15" s="10">
        <v>329.54956700000002</v>
      </c>
      <c r="Z15" s="10">
        <v>320.04206519999997</v>
      </c>
      <c r="AA15" s="10">
        <v>337.08347325000005</v>
      </c>
      <c r="AB15" s="10">
        <v>272.95191255000003</v>
      </c>
      <c r="AC15" s="10">
        <v>560.31278500000008</v>
      </c>
      <c r="AD15" s="10">
        <v>337.94477539999991</v>
      </c>
      <c r="AE15" s="10">
        <v>343.63470894999995</v>
      </c>
      <c r="AF15" s="10">
        <v>0.44744200000000045</v>
      </c>
      <c r="AG15" s="10">
        <v>19.368547000000003</v>
      </c>
      <c r="AH15" s="10">
        <v>33.319001000000007</v>
      </c>
      <c r="AI15" s="10">
        <v>75.699835000000007</v>
      </c>
      <c r="AJ15" s="10">
        <v>5.0585620000000047</v>
      </c>
      <c r="AK15" s="10">
        <v>95.516338300000044</v>
      </c>
      <c r="AL15" s="10">
        <v>139.13700389999997</v>
      </c>
      <c r="AM15" s="10">
        <v>289.11401539999991</v>
      </c>
      <c r="AN15" s="10">
        <v>236.36107510000002</v>
      </c>
      <c r="AP15" s="13"/>
      <c r="AQ15" s="13"/>
      <c r="AR15" s="13"/>
      <c r="AS15" s="13"/>
      <c r="AT15" s="13"/>
      <c r="AU15" s="13"/>
      <c r="AV15" s="13">
        <f t="shared" si="39"/>
        <v>639.29316334999999</v>
      </c>
      <c r="AW15" s="13">
        <f t="shared" si="38"/>
        <v>930.07745100000011</v>
      </c>
      <c r="AX15" s="13">
        <f t="shared" si="43"/>
        <v>1241.8922693499999</v>
      </c>
      <c r="AY15" s="13">
        <f t="shared" si="40"/>
        <v>53.134990000000009</v>
      </c>
      <c r="AZ15" s="13">
        <f t="shared" si="41"/>
        <v>176.27473530000006</v>
      </c>
      <c r="BA15" s="13">
        <f t="shared" si="42"/>
        <v>664.61209439999993</v>
      </c>
    </row>
    <row r="16" spans="1:53" ht="15.75" customHeight="1">
      <c r="A16" s="3">
        <v>10</v>
      </c>
      <c r="B16" s="11" t="s">
        <v>89</v>
      </c>
      <c r="C16" s="12" t="s">
        <v>92</v>
      </c>
      <c r="D16" s="12" t="s">
        <v>90</v>
      </c>
      <c r="E16" s="13"/>
      <c r="F16" s="13"/>
      <c r="G16" s="13"/>
      <c r="H16" s="13"/>
      <c r="I16" s="13"/>
      <c r="J16" s="13"/>
      <c r="K16" s="13"/>
      <c r="L16" s="13"/>
      <c r="M16" s="10"/>
      <c r="N16" s="13"/>
      <c r="O16" s="13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v>810.86040449999996</v>
      </c>
      <c r="AA16" s="10">
        <v>1176.2903475000001</v>
      </c>
      <c r="AB16" s="10">
        <v>1299.5527635000001</v>
      </c>
      <c r="AC16" s="10">
        <v>1387.322919</v>
      </c>
      <c r="AD16" s="10">
        <v>883.93545899999992</v>
      </c>
      <c r="AE16" s="10">
        <v>548.59554900000023</v>
      </c>
      <c r="AF16" s="10">
        <v>-174.14396549999998</v>
      </c>
      <c r="AG16" s="10">
        <v>-127.92530700000005</v>
      </c>
      <c r="AH16" s="10">
        <v>-53.655912000000008</v>
      </c>
      <c r="AI16" s="10">
        <v>-22.634437500000001</v>
      </c>
      <c r="AJ16" s="10">
        <v>15.777333000000009</v>
      </c>
      <c r="AK16" s="10">
        <v>387.46366200000011</v>
      </c>
      <c r="AL16" s="10">
        <v>698.31438300000013</v>
      </c>
      <c r="AM16" s="10">
        <v>670.00407299999972</v>
      </c>
      <c r="AN16" s="10">
        <v>783.71695800000009</v>
      </c>
      <c r="AP16" s="13"/>
      <c r="AQ16" s="13"/>
      <c r="AR16" s="13"/>
      <c r="AS16" s="13"/>
      <c r="AT16" s="13"/>
      <c r="AU16" s="13"/>
      <c r="AV16" s="13"/>
      <c r="AW16" s="13">
        <f t="shared" si="38"/>
        <v>3286.7035155000003</v>
      </c>
      <c r="AX16" s="13">
        <f t="shared" si="43"/>
        <v>2819.8539270000001</v>
      </c>
      <c r="AY16" s="13">
        <f t="shared" si="40"/>
        <v>-355.72518450000001</v>
      </c>
      <c r="AZ16" s="13">
        <f t="shared" si="41"/>
        <v>380.60655750000012</v>
      </c>
      <c r="BA16" s="13">
        <f t="shared" si="42"/>
        <v>2152.0354139999999</v>
      </c>
    </row>
    <row r="17" spans="1:53" ht="15.75" customHeight="1">
      <c r="A17" s="3">
        <v>11</v>
      </c>
      <c r="B17" s="11" t="s">
        <v>91</v>
      </c>
      <c r="C17" s="12" t="s">
        <v>37</v>
      </c>
      <c r="D17" s="12" t="s">
        <v>90</v>
      </c>
      <c r="E17" s="13"/>
      <c r="F17" s="13"/>
      <c r="G17" s="13"/>
      <c r="H17" s="13"/>
      <c r="I17" s="13"/>
      <c r="J17" s="13"/>
      <c r="K17" s="13"/>
      <c r="L17" s="13"/>
      <c r="M17" s="10"/>
      <c r="N17" s="13"/>
      <c r="O17" s="13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>
        <v>756.33066000000008</v>
      </c>
      <c r="AA17" s="10">
        <v>796.88101000000006</v>
      </c>
      <c r="AB17" s="10">
        <v>1033.4293700000003</v>
      </c>
      <c r="AC17" s="10">
        <v>1000.7790200000001</v>
      </c>
      <c r="AD17" s="10">
        <v>768.74317663157888</v>
      </c>
      <c r="AE17" s="10">
        <v>696.41733000000011</v>
      </c>
      <c r="AF17" s="10">
        <v>-155.50333000000003</v>
      </c>
      <c r="AG17" s="10">
        <v>-22.862869999999994</v>
      </c>
      <c r="AH17" s="10">
        <v>71.267222745000012</v>
      </c>
      <c r="AI17" s="10">
        <v>135.79282999999998</v>
      </c>
      <c r="AJ17" s="10">
        <v>286.93401</v>
      </c>
      <c r="AK17" s="10">
        <v>325.49658000000005</v>
      </c>
      <c r="AL17" s="10">
        <v>0.7416399999998976</v>
      </c>
      <c r="AM17" s="10">
        <v>382.28954999999996</v>
      </c>
      <c r="AN17" s="10">
        <v>377.26656999999994</v>
      </c>
      <c r="AP17" s="13"/>
      <c r="AQ17" s="13"/>
      <c r="AR17" s="13"/>
      <c r="AS17" s="13"/>
      <c r="AT17" s="13"/>
      <c r="AU17" s="13"/>
      <c r="AV17" s="13"/>
      <c r="AW17" s="13">
        <f t="shared" si="38"/>
        <v>2586.6410400000004</v>
      </c>
      <c r="AX17" s="13">
        <f t="shared" si="43"/>
        <v>2465.9395266315792</v>
      </c>
      <c r="AY17" s="13">
        <f t="shared" si="40"/>
        <v>-107.09897725500001</v>
      </c>
      <c r="AZ17" s="13">
        <f t="shared" si="41"/>
        <v>748.22342000000003</v>
      </c>
      <c r="BA17" s="13">
        <f t="shared" si="42"/>
        <v>760.29775999999981</v>
      </c>
    </row>
    <row r="18" spans="1:53" ht="15.75" customHeight="1">
      <c r="A18" s="3">
        <v>12</v>
      </c>
      <c r="B18" s="70" t="s">
        <v>94</v>
      </c>
      <c r="C18" s="71" t="s">
        <v>38</v>
      </c>
      <c r="D18" s="72" t="s">
        <v>95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>
        <v>2039.1150057813725</v>
      </c>
      <c r="AD18" s="63">
        <v>1742.212</v>
      </c>
      <c r="AE18" s="63">
        <v>1327.4485720799998</v>
      </c>
      <c r="AF18" s="10">
        <v>0</v>
      </c>
      <c r="AG18" s="10">
        <v>0</v>
      </c>
      <c r="AH18" s="10">
        <v>0</v>
      </c>
      <c r="AI18" s="10">
        <v>72.245291586999997</v>
      </c>
      <c r="AJ18" s="10">
        <v>242.52531217299995</v>
      </c>
      <c r="AK18" s="10">
        <v>103.03253671500002</v>
      </c>
      <c r="AL18" s="10">
        <v>14.542076204999976</v>
      </c>
      <c r="AM18" s="10">
        <v>232.84398732100001</v>
      </c>
      <c r="AN18" s="10">
        <v>239.84880364000006</v>
      </c>
      <c r="AP18" s="63"/>
      <c r="AQ18" s="63"/>
      <c r="AR18" s="63"/>
      <c r="AS18" s="63"/>
      <c r="AT18" s="63"/>
      <c r="AU18" s="63"/>
      <c r="AV18" s="63"/>
      <c r="AW18" s="63"/>
      <c r="AX18" s="13">
        <f t="shared" si="43"/>
        <v>5108.7755778613719</v>
      </c>
      <c r="AY18" s="13">
        <f t="shared" si="40"/>
        <v>0</v>
      </c>
      <c r="AZ18" s="13">
        <f t="shared" si="41"/>
        <v>417.80314047499996</v>
      </c>
      <c r="BA18" s="13">
        <f>SUM(AL18:AN18)</f>
        <v>487.23486716600007</v>
      </c>
    </row>
    <row r="19" spans="1:53" ht="17.25" customHeight="1">
      <c r="B19" s="21" t="s">
        <v>57</v>
      </c>
      <c r="C19" s="29"/>
      <c r="D19" s="22"/>
      <c r="E19" s="24">
        <f t="shared" ref="E19:AN19" si="44">SUM(E7:E18)</f>
        <v>929.25240800000017</v>
      </c>
      <c r="F19" s="24">
        <f t="shared" si="44"/>
        <v>551.62609249999991</v>
      </c>
      <c r="G19" s="24">
        <f t="shared" si="44"/>
        <v>1191.7876273999998</v>
      </c>
      <c r="H19" s="24">
        <f t="shared" si="44"/>
        <v>1272.1935997999999</v>
      </c>
      <c r="I19" s="24">
        <f t="shared" si="44"/>
        <v>1339.6826928</v>
      </c>
      <c r="J19" s="24">
        <f t="shared" si="44"/>
        <v>1263.8033970000004</v>
      </c>
      <c r="K19" s="24">
        <f t="shared" si="44"/>
        <v>1419.7832911319294</v>
      </c>
      <c r="L19" s="24">
        <f t="shared" si="44"/>
        <v>1343.6689178000001</v>
      </c>
      <c r="M19" s="24">
        <f t="shared" si="44"/>
        <v>1276.3683632319298</v>
      </c>
      <c r="N19" s="24">
        <f t="shared" si="44"/>
        <v>5058.6597787319297</v>
      </c>
      <c r="O19" s="24">
        <f t="shared" si="44"/>
        <v>5579.8155096240862</v>
      </c>
      <c r="P19" s="24">
        <f t="shared" si="44"/>
        <v>6604.2066039319288</v>
      </c>
      <c r="Q19" s="24">
        <f t="shared" si="44"/>
        <v>7376.1200613999999</v>
      </c>
      <c r="R19" s="24">
        <f t="shared" si="44"/>
        <v>5246.5088161319291</v>
      </c>
      <c r="S19" s="24">
        <f t="shared" si="44"/>
        <v>5033.0157429860501</v>
      </c>
      <c r="T19" s="24">
        <f t="shared" si="44"/>
        <v>6158.2520922500007</v>
      </c>
      <c r="U19" s="24">
        <f t="shared" si="44"/>
        <v>6585.8158608499998</v>
      </c>
      <c r="V19" s="24">
        <f t="shared" si="44"/>
        <v>6380.7116407500007</v>
      </c>
      <c r="W19" s="24">
        <f t="shared" si="44"/>
        <v>7512.7644406500003</v>
      </c>
      <c r="X19" s="24">
        <f t="shared" si="44"/>
        <v>6838.9648958000007</v>
      </c>
      <c r="Y19" s="24">
        <f t="shared" si="44"/>
        <v>6801.8364947499995</v>
      </c>
      <c r="Z19" s="24">
        <f t="shared" si="44"/>
        <v>8829.5597607500004</v>
      </c>
      <c r="AA19" s="24">
        <f t="shared" si="44"/>
        <v>8940.8373997000017</v>
      </c>
      <c r="AB19" s="24">
        <f t="shared" si="44"/>
        <v>11165.802876599999</v>
      </c>
      <c r="AC19" s="24">
        <f t="shared" si="44"/>
        <v>15065.292908381372</v>
      </c>
      <c r="AD19" s="24">
        <f t="shared" si="44"/>
        <v>10323.59743493158</v>
      </c>
      <c r="AE19" s="24">
        <f t="shared" si="44"/>
        <v>8663.4749754299992</v>
      </c>
      <c r="AF19" s="24">
        <f t="shared" si="44"/>
        <v>1015.4819461999998</v>
      </c>
      <c r="AG19" s="24">
        <f t="shared" si="44"/>
        <v>283.26940779999978</v>
      </c>
      <c r="AH19" s="24">
        <f t="shared" si="44"/>
        <v>701.32521254499977</v>
      </c>
      <c r="AI19" s="24">
        <f t="shared" si="44"/>
        <v>2712.4163763445999</v>
      </c>
      <c r="AJ19" s="24">
        <f t="shared" si="44"/>
        <v>3790.2580597130004</v>
      </c>
      <c r="AK19" s="24">
        <f t="shared" si="44"/>
        <v>5421.1720371149995</v>
      </c>
      <c r="AL19" s="24">
        <f t="shared" si="44"/>
        <v>6291.7738928050003</v>
      </c>
      <c r="AM19" s="24">
        <f t="shared" si="44"/>
        <v>8226.1735157210005</v>
      </c>
      <c r="AN19" s="24">
        <f t="shared" si="44"/>
        <v>8141.9151122999992</v>
      </c>
      <c r="AP19" s="24">
        <f t="shared" ref="AP19:AV19" si="45">SUM(AP7:AP17)</f>
        <v>2672.6661278999995</v>
      </c>
      <c r="AQ19" s="24">
        <f t="shared" si="45"/>
        <v>3875.6796896000005</v>
      </c>
      <c r="AR19" s="24">
        <f t="shared" si="45"/>
        <v>4039.8205721638592</v>
      </c>
      <c r="AS19" s="24">
        <f t="shared" si="45"/>
        <v>17242.681892287943</v>
      </c>
      <c r="AT19" s="24">
        <f t="shared" si="45"/>
        <v>17655.644620517978</v>
      </c>
      <c r="AU19" s="24">
        <f t="shared" si="45"/>
        <v>19124.779593849998</v>
      </c>
      <c r="AV19" s="24">
        <f t="shared" si="45"/>
        <v>21153.565831200001</v>
      </c>
      <c r="AW19" s="24">
        <f>SUM(AW7:AW17)</f>
        <v>28936.200037050003</v>
      </c>
      <c r="AX19" s="24">
        <f>SUM(AX7:AX18)</f>
        <v>34052.365318742952</v>
      </c>
      <c r="AY19" s="24">
        <f>SUM(AY7:AY18)</f>
        <v>2000.0765665450001</v>
      </c>
      <c r="AZ19" s="24">
        <f>SUM(AZ7:AZ18)</f>
        <v>11923.846473172598</v>
      </c>
      <c r="BA19" s="24">
        <f>SUM(BA7:BA18)</f>
        <v>22659.862520825998</v>
      </c>
    </row>
    <row r="20" spans="1:53" ht="28.5" customHeight="1">
      <c r="E20" s="16"/>
      <c r="AO20" s="7"/>
    </row>
    <row r="21" spans="1:53" s="7" customFormat="1" ht="17.25" customHeight="1">
      <c r="A21" s="6"/>
      <c r="B21" s="121" t="s">
        <v>79</v>
      </c>
      <c r="C21" s="116" t="s">
        <v>35</v>
      </c>
      <c r="D21" s="120" t="s">
        <v>51</v>
      </c>
      <c r="E21" s="30">
        <v>43131</v>
      </c>
      <c r="F21" s="30">
        <f>EOMONTH(E21,1)</f>
        <v>43159</v>
      </c>
      <c r="G21" s="30">
        <f t="shared" ref="G21:M21" si="46">EOMONTH(F21,1)</f>
        <v>43190</v>
      </c>
      <c r="H21" s="30">
        <f t="shared" si="46"/>
        <v>43220</v>
      </c>
      <c r="I21" s="30">
        <f t="shared" si="46"/>
        <v>43251</v>
      </c>
      <c r="J21" s="30">
        <f t="shared" si="46"/>
        <v>43281</v>
      </c>
      <c r="K21" s="30">
        <f t="shared" si="46"/>
        <v>43312</v>
      </c>
      <c r="L21" s="30">
        <f t="shared" si="46"/>
        <v>43343</v>
      </c>
      <c r="M21" s="30">
        <f t="shared" si="46"/>
        <v>43373</v>
      </c>
      <c r="N21" s="30">
        <f t="shared" ref="N21" si="47">EOMONTH(M21,1)</f>
        <v>43404</v>
      </c>
      <c r="O21" s="30">
        <f>EOMONTH(N21,1)</f>
        <v>43434</v>
      </c>
      <c r="P21" s="30">
        <f>EOMONTH(O21,1)</f>
        <v>43465</v>
      </c>
      <c r="Q21" s="51">
        <f t="shared" ref="Q21:V22" si="48">+Q5</f>
        <v>43496</v>
      </c>
      <c r="R21" s="51">
        <f t="shared" si="48"/>
        <v>43524</v>
      </c>
      <c r="S21" s="51">
        <f t="shared" si="48"/>
        <v>43555</v>
      </c>
      <c r="T21" s="52">
        <f t="shared" si="48"/>
        <v>43585</v>
      </c>
      <c r="U21" s="52">
        <f t="shared" si="48"/>
        <v>43616</v>
      </c>
      <c r="V21" s="52">
        <f t="shared" si="48"/>
        <v>43646</v>
      </c>
      <c r="W21" s="53">
        <f t="shared" ref="W21:Y21" si="49">+W5</f>
        <v>43677</v>
      </c>
      <c r="X21" s="53">
        <f t="shared" si="49"/>
        <v>43708</v>
      </c>
      <c r="Y21" s="53">
        <f t="shared" si="49"/>
        <v>43738</v>
      </c>
      <c r="Z21" s="59">
        <f t="shared" ref="Z21:AB21" si="50">+Z5</f>
        <v>43769</v>
      </c>
      <c r="AA21" s="59">
        <f t="shared" si="50"/>
        <v>43799</v>
      </c>
      <c r="AB21" s="59">
        <f t="shared" si="50"/>
        <v>43830</v>
      </c>
      <c r="AC21" s="61">
        <f t="shared" ref="AC21:AE21" si="51">+AC5</f>
        <v>43861</v>
      </c>
      <c r="AD21" s="61">
        <f t="shared" si="51"/>
        <v>43890</v>
      </c>
      <c r="AE21" s="61">
        <f t="shared" si="51"/>
        <v>43921</v>
      </c>
      <c r="AF21" s="62">
        <f t="shared" ref="AF21:AH21" si="52">+AF5</f>
        <v>43951</v>
      </c>
      <c r="AG21" s="62">
        <f t="shared" si="52"/>
        <v>43982</v>
      </c>
      <c r="AH21" s="62">
        <f t="shared" si="52"/>
        <v>44012</v>
      </c>
      <c r="AI21" s="76">
        <f t="shared" ref="AI21:AK21" si="53">+AI5</f>
        <v>44043</v>
      </c>
      <c r="AJ21" s="76">
        <f t="shared" si="53"/>
        <v>44074</v>
      </c>
      <c r="AK21" s="76">
        <f t="shared" si="53"/>
        <v>44104</v>
      </c>
      <c r="AL21" s="102">
        <f t="shared" ref="AL21:AN21" si="54">+AL5</f>
        <v>44135</v>
      </c>
      <c r="AM21" s="102">
        <f t="shared" si="54"/>
        <v>44165</v>
      </c>
      <c r="AN21" s="102">
        <f t="shared" si="54"/>
        <v>44196</v>
      </c>
      <c r="AP21" s="112" t="s">
        <v>7</v>
      </c>
      <c r="AQ21" s="112" t="s">
        <v>10</v>
      </c>
      <c r="AR21" s="112" t="s">
        <v>36</v>
      </c>
      <c r="AS21" s="112" t="s">
        <v>66</v>
      </c>
      <c r="AT21" s="112" t="str">
        <f t="shared" ref="AT21:AY21" si="55">+AT5</f>
        <v>1T19</v>
      </c>
      <c r="AU21" s="112" t="str">
        <f t="shared" si="55"/>
        <v>2T19</v>
      </c>
      <c r="AV21" s="112" t="str">
        <f t="shared" si="55"/>
        <v>3T19</v>
      </c>
      <c r="AW21" s="112" t="str">
        <f t="shared" si="55"/>
        <v>4T19</v>
      </c>
      <c r="AX21" s="112" t="str">
        <f t="shared" si="55"/>
        <v>1T20</v>
      </c>
      <c r="AY21" s="112" t="str">
        <f t="shared" si="55"/>
        <v>2T20</v>
      </c>
      <c r="AZ21" s="112" t="str">
        <f t="shared" ref="AZ21:BA21" si="56">+AZ5</f>
        <v>3T20</v>
      </c>
      <c r="BA21" s="112" t="str">
        <f t="shared" si="56"/>
        <v>4T20</v>
      </c>
    </row>
    <row r="22" spans="1:53" s="7" customFormat="1" ht="17.25" customHeight="1">
      <c r="A22" s="6"/>
      <c r="B22" s="121"/>
      <c r="C22" s="116"/>
      <c r="D22" s="120"/>
      <c r="E22" s="30" t="s">
        <v>7</v>
      </c>
      <c r="F22" s="30" t="s">
        <v>7</v>
      </c>
      <c r="G22" s="30" t="s">
        <v>7</v>
      </c>
      <c r="H22" s="30" t="s">
        <v>10</v>
      </c>
      <c r="I22" s="30" t="s">
        <v>10</v>
      </c>
      <c r="J22" s="30" t="s">
        <v>10</v>
      </c>
      <c r="K22" s="30" t="s">
        <v>36</v>
      </c>
      <c r="L22" s="30" t="s">
        <v>36</v>
      </c>
      <c r="M22" s="30" t="s">
        <v>36</v>
      </c>
      <c r="N22" s="30" t="s">
        <v>66</v>
      </c>
      <c r="O22" s="30" t="s">
        <v>66</v>
      </c>
      <c r="P22" s="30" t="s">
        <v>66</v>
      </c>
      <c r="Q22" s="51" t="str">
        <f t="shared" si="48"/>
        <v>1T19</v>
      </c>
      <c r="R22" s="51" t="str">
        <f t="shared" si="48"/>
        <v>1T19</v>
      </c>
      <c r="S22" s="51" t="str">
        <f t="shared" si="48"/>
        <v>1T19</v>
      </c>
      <c r="T22" s="52" t="str">
        <f t="shared" si="48"/>
        <v>2T19</v>
      </c>
      <c r="U22" s="52" t="str">
        <f t="shared" si="48"/>
        <v>2T19</v>
      </c>
      <c r="V22" s="52" t="str">
        <f t="shared" si="48"/>
        <v>2T19</v>
      </c>
      <c r="W22" s="53" t="str">
        <f t="shared" ref="W22:Y22" si="57">+W6</f>
        <v>3T19</v>
      </c>
      <c r="X22" s="53" t="str">
        <f t="shared" si="57"/>
        <v>3T19</v>
      </c>
      <c r="Y22" s="53" t="str">
        <f t="shared" si="57"/>
        <v>3T19</v>
      </c>
      <c r="Z22" s="59" t="str">
        <f t="shared" ref="Z22:AB22" si="58">+Z6</f>
        <v>4T19</v>
      </c>
      <c r="AA22" s="59" t="str">
        <f t="shared" si="58"/>
        <v>4T19</v>
      </c>
      <c r="AB22" s="59" t="str">
        <f t="shared" si="58"/>
        <v>4T19</v>
      </c>
      <c r="AC22" s="61" t="str">
        <f t="shared" ref="AC22:AE22" si="59">+AC6</f>
        <v>1T20</v>
      </c>
      <c r="AD22" s="61" t="str">
        <f t="shared" si="59"/>
        <v>1T20</v>
      </c>
      <c r="AE22" s="61" t="str">
        <f t="shared" si="59"/>
        <v>1T20</v>
      </c>
      <c r="AF22" s="62" t="str">
        <f t="shared" ref="AF22:AH22" si="60">+AF6</f>
        <v>2T20</v>
      </c>
      <c r="AG22" s="62" t="str">
        <f t="shared" si="60"/>
        <v>2T20</v>
      </c>
      <c r="AH22" s="62" t="str">
        <f t="shared" si="60"/>
        <v>2T20</v>
      </c>
      <c r="AI22" s="76" t="str">
        <f t="shared" ref="AI22:AK22" si="61">+AI6</f>
        <v>3T20</v>
      </c>
      <c r="AJ22" s="76" t="str">
        <f t="shared" si="61"/>
        <v>3T20</v>
      </c>
      <c r="AK22" s="76" t="str">
        <f t="shared" si="61"/>
        <v>3T20</v>
      </c>
      <c r="AL22" s="102" t="str">
        <f t="shared" ref="AL22:AN22" si="62">+AL6</f>
        <v>4T20</v>
      </c>
      <c r="AM22" s="102" t="str">
        <f t="shared" si="62"/>
        <v>4T20</v>
      </c>
      <c r="AN22" s="102" t="str">
        <f t="shared" si="62"/>
        <v>4T20</v>
      </c>
      <c r="AO22" s="4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</row>
    <row r="23" spans="1:53" ht="15.75" customHeight="1">
      <c r="A23" s="3">
        <v>1</v>
      </c>
      <c r="B23" s="8" t="str">
        <f>+B7</f>
        <v>Shopping Cidade Jardim</v>
      </c>
      <c r="C23" s="9" t="str">
        <f t="shared" ref="C23:D23" si="63">+C7</f>
        <v>SP</v>
      </c>
      <c r="D23" s="9" t="str">
        <f t="shared" si="63"/>
        <v>JHSF</v>
      </c>
      <c r="E23" s="10"/>
      <c r="F23" s="10"/>
      <c r="G23" s="10"/>
      <c r="H23" s="10"/>
      <c r="I23" s="10"/>
      <c r="J23" s="10"/>
      <c r="K23" s="10"/>
      <c r="L23" s="10"/>
      <c r="M23" s="10"/>
      <c r="N23" s="10">
        <v>181.23536871654446</v>
      </c>
      <c r="O23" s="10">
        <v>201.12896580124729</v>
      </c>
      <c r="P23" s="10">
        <v>220.86298820160906</v>
      </c>
      <c r="Q23" s="10">
        <v>227.00536507994028</v>
      </c>
      <c r="R23" s="10">
        <v>165.9137904905684</v>
      </c>
      <c r="S23" s="10">
        <v>163.91767713339203</v>
      </c>
      <c r="T23" s="10">
        <v>188.26500716105656</v>
      </c>
      <c r="U23" s="10">
        <v>186.27809628207322</v>
      </c>
      <c r="V23" s="10">
        <v>183.68161715917927</v>
      </c>
      <c r="W23" s="10">
        <v>205.97020527352615</v>
      </c>
      <c r="X23" s="10">
        <v>176.02071836093776</v>
      </c>
      <c r="Y23" s="10">
        <v>189.23448340219994</v>
      </c>
      <c r="Z23" s="10">
        <v>199.35060457550259</v>
      </c>
      <c r="AA23" s="10">
        <v>169.48774558997337</v>
      </c>
      <c r="AB23" s="10">
        <v>224.36875939943087</v>
      </c>
      <c r="AC23" s="10">
        <v>245.90077789543474</v>
      </c>
      <c r="AD23" s="10">
        <v>163.64334056962954</v>
      </c>
      <c r="AE23" s="10">
        <v>153.62069862684675</v>
      </c>
      <c r="AF23" s="10">
        <v>34.271796106139519</v>
      </c>
      <c r="AG23" s="10">
        <v>10.637842471240015</v>
      </c>
      <c r="AH23" s="10">
        <v>24.864354691814011</v>
      </c>
      <c r="AI23" s="10">
        <v>30.631859646100771</v>
      </c>
      <c r="AJ23" s="10">
        <v>79.976068699443019</v>
      </c>
      <c r="AK23" s="10">
        <v>112.09466295598214</v>
      </c>
      <c r="AL23" s="10">
        <v>124.46919246510259</v>
      </c>
      <c r="AM23" s="10">
        <v>208.11721210601854</v>
      </c>
      <c r="AN23" s="10">
        <v>207.32257809009459</v>
      </c>
      <c r="AP23" s="13"/>
      <c r="AQ23" s="13"/>
      <c r="AR23" s="13"/>
      <c r="AS23" s="13">
        <v>151.51427314176189</v>
      </c>
      <c r="AT23" s="13">
        <f t="shared" ref="AT23:AT29" si="64">+AVERAGE(Q23:S23)</f>
        <v>185.61227756796688</v>
      </c>
      <c r="AU23" s="13">
        <f t="shared" ref="AU23:AU35" si="65">+AVERAGE(T23:V23)</f>
        <v>186.07490686743634</v>
      </c>
      <c r="AV23" s="13">
        <f>+AVERAGE(W23:Y23)</f>
        <v>190.4084690122213</v>
      </c>
      <c r="AW23" s="13">
        <f>+AVERAGE(Z23:AB23)</f>
        <v>197.7357031883023</v>
      </c>
      <c r="AX23" s="13">
        <f>+AVERAGE(AC23:AE23)</f>
        <v>187.72160569730366</v>
      </c>
      <c r="AY23" s="13">
        <f>+AVERAGE(AF23:AH23)</f>
        <v>23.257997756397845</v>
      </c>
      <c r="AZ23" s="13">
        <f>+AVERAGE(AI23:AK23)</f>
        <v>74.234197100508652</v>
      </c>
      <c r="BA23" s="13">
        <f>+AVERAGE(AL23:AN23)</f>
        <v>179.96966088707191</v>
      </c>
    </row>
    <row r="24" spans="1:53" ht="15.75" customHeight="1">
      <c r="A24" s="3">
        <v>2</v>
      </c>
      <c r="B24" s="8" t="str">
        <f t="shared" ref="B24:D24" si="66">+B8</f>
        <v>Shopping Cidade São Paulo</v>
      </c>
      <c r="C24" s="9" t="str">
        <f t="shared" si="66"/>
        <v>SP</v>
      </c>
      <c r="D24" s="9" t="str">
        <f t="shared" si="66"/>
        <v>CCP</v>
      </c>
      <c r="E24" s="13"/>
      <c r="F24" s="13"/>
      <c r="G24" s="10">
        <v>206.12678776323958</v>
      </c>
      <c r="H24" s="10">
        <v>206.90319346580986</v>
      </c>
      <c r="I24" s="10">
        <v>220.29365508213121</v>
      </c>
      <c r="J24" s="10">
        <v>210.33992971261762</v>
      </c>
      <c r="K24" s="10">
        <v>215.96775552199048</v>
      </c>
      <c r="L24" s="10">
        <v>233.93750950418374</v>
      </c>
      <c r="M24" s="10">
        <v>250.32501245080334</v>
      </c>
      <c r="N24" s="10">
        <v>235.32897640913575</v>
      </c>
      <c r="O24" s="10">
        <v>244.03527744998294</v>
      </c>
      <c r="P24" s="10">
        <v>270.70730392525769</v>
      </c>
      <c r="Q24" s="10">
        <v>365.9704473232311</v>
      </c>
      <c r="R24" s="10">
        <v>251.02764465136823</v>
      </c>
      <c r="S24" s="10">
        <v>233.7621814603728</v>
      </c>
      <c r="T24" s="10">
        <v>248.11703203803972</v>
      </c>
      <c r="U24" s="10">
        <v>252.95711051179242</v>
      </c>
      <c r="V24" s="10">
        <v>251.71290423208896</v>
      </c>
      <c r="W24" s="10">
        <v>249.56845266180252</v>
      </c>
      <c r="X24" s="10">
        <v>264.5900191195625</v>
      </c>
      <c r="Y24" s="10">
        <v>263.89595135300493</v>
      </c>
      <c r="Z24" s="10">
        <v>238.75654822639689</v>
      </c>
      <c r="AA24" s="10">
        <v>258.87924974491318</v>
      </c>
      <c r="AB24" s="10">
        <v>280.53162047507243</v>
      </c>
      <c r="AC24" s="10">
        <v>410.39048702842075</v>
      </c>
      <c r="AD24" s="10">
        <v>271.50563710308609</v>
      </c>
      <c r="AE24" s="10">
        <v>242.52591855010252</v>
      </c>
      <c r="AF24" s="10">
        <v>31.110519811488299</v>
      </c>
      <c r="AG24" s="10">
        <v>38.977534415618621</v>
      </c>
      <c r="AH24" s="10">
        <v>24.912845176531533</v>
      </c>
      <c r="AI24" s="10">
        <v>48.445556819982471</v>
      </c>
      <c r="AJ24" s="10">
        <v>74.766185844340953</v>
      </c>
      <c r="AK24" s="10">
        <v>90.746113087778355</v>
      </c>
      <c r="AL24" s="10">
        <v>114.48806256992351</v>
      </c>
      <c r="AM24" s="10">
        <v>134.71722953669152</v>
      </c>
      <c r="AN24" s="10">
        <v>65.706581461901465</v>
      </c>
      <c r="AP24" s="13">
        <v>265.90154757299103</v>
      </c>
      <c r="AQ24" s="13">
        <v>212.51225942018621</v>
      </c>
      <c r="AR24" s="13">
        <v>233.41009249232584</v>
      </c>
      <c r="AS24" s="13">
        <v>250.02385259479215</v>
      </c>
      <c r="AT24" s="13">
        <f t="shared" si="64"/>
        <v>283.58675781165738</v>
      </c>
      <c r="AU24" s="13">
        <f t="shared" si="65"/>
        <v>250.92901559397367</v>
      </c>
      <c r="AV24" s="13">
        <f t="shared" ref="AV24:AV31" si="67">+AVERAGE(W24:Y24)</f>
        <v>259.35147437812333</v>
      </c>
      <c r="AW24" s="13">
        <f t="shared" ref="AW24:AW31" si="68">+AVERAGE(Z24:AB24)</f>
        <v>259.38913948212752</v>
      </c>
      <c r="AX24" s="13">
        <f t="shared" ref="AX24:AX34" si="69">+AVERAGE(AC24:AE24)</f>
        <v>308.14068089386978</v>
      </c>
      <c r="AY24" s="13">
        <f t="shared" ref="AY24:AY34" si="70">+AVERAGE(AF24:AH24)</f>
        <v>31.666966467879487</v>
      </c>
      <c r="AZ24" s="13">
        <f t="shared" ref="AZ24:AZ34" si="71">+AVERAGE(AI24:AK24)</f>
        <v>71.319285250700588</v>
      </c>
      <c r="BA24" s="13">
        <f t="shared" ref="BA24:BA35" si="72">+AVERAGE(AL24:AN24)</f>
        <v>104.97062452283883</v>
      </c>
    </row>
    <row r="25" spans="1:53" ht="15.75" customHeight="1">
      <c r="A25" s="3">
        <v>3</v>
      </c>
      <c r="B25" s="8" t="str">
        <f t="shared" ref="B25:D25" si="73">+B9</f>
        <v>Catarina Fashion Outlet</v>
      </c>
      <c r="C25" s="9" t="str">
        <f t="shared" si="73"/>
        <v>SP</v>
      </c>
      <c r="D25" s="9" t="str">
        <f t="shared" si="73"/>
        <v>JHSF</v>
      </c>
      <c r="E25" s="13"/>
      <c r="F25" s="13"/>
      <c r="G25" s="10"/>
      <c r="H25" s="10"/>
      <c r="I25" s="10"/>
      <c r="J25" s="10"/>
      <c r="K25" s="10"/>
      <c r="L25" s="10"/>
      <c r="M25" s="10"/>
      <c r="N25" s="10">
        <v>101.27481391678916</v>
      </c>
      <c r="O25" s="10">
        <v>147.52631598553677</v>
      </c>
      <c r="P25" s="10">
        <v>150.39641188907169</v>
      </c>
      <c r="Q25" s="10">
        <v>190.76401444970529</v>
      </c>
      <c r="R25" s="10">
        <v>126.55514326265731</v>
      </c>
      <c r="S25" s="10">
        <v>108.20007565538938</v>
      </c>
      <c r="T25" s="10">
        <v>126.28421975553897</v>
      </c>
      <c r="U25" s="10">
        <v>124.35388976732077</v>
      </c>
      <c r="V25" s="10">
        <v>119.6127283927497</v>
      </c>
      <c r="W25" s="10">
        <v>144.53769104763754</v>
      </c>
      <c r="X25" s="10">
        <v>134.34419409230975</v>
      </c>
      <c r="Y25" s="10">
        <v>120.86574961317206</v>
      </c>
      <c r="Z25" s="10">
        <v>136.61317846442591</v>
      </c>
      <c r="AA25" s="10">
        <v>128.6548004428245</v>
      </c>
      <c r="AB25" s="10">
        <v>186.05671851352398</v>
      </c>
      <c r="AC25" s="10">
        <v>231.47027139423682</v>
      </c>
      <c r="AD25" s="10">
        <v>146.70507910458423</v>
      </c>
      <c r="AE25" s="10">
        <v>124.96346765833704</v>
      </c>
      <c r="AF25" s="10">
        <v>53.101007395195801</v>
      </c>
      <c r="AG25" s="10">
        <v>6.8069531163484411</v>
      </c>
      <c r="AH25" s="10">
        <v>10.701478531174661</v>
      </c>
      <c r="AI25" s="10">
        <v>62.17694488366039</v>
      </c>
      <c r="AJ25" s="10">
        <v>63.599293296031711</v>
      </c>
      <c r="AK25" s="10">
        <v>111.31569598725039</v>
      </c>
      <c r="AL25" s="10">
        <v>138.88216283654208</v>
      </c>
      <c r="AM25" s="10">
        <v>200.65272245952497</v>
      </c>
      <c r="AN25" s="10">
        <v>212.13310607366469</v>
      </c>
      <c r="AP25" s="13"/>
      <c r="AQ25" s="13"/>
      <c r="AR25" s="13"/>
      <c r="AS25" s="13">
        <v>91.888455409762642</v>
      </c>
      <c r="AT25" s="13">
        <f t="shared" si="64"/>
        <v>141.83974445591733</v>
      </c>
      <c r="AU25" s="13">
        <f t="shared" si="65"/>
        <v>123.41694597186982</v>
      </c>
      <c r="AV25" s="13">
        <f t="shared" si="67"/>
        <v>133.24921158437311</v>
      </c>
      <c r="AW25" s="13">
        <f t="shared" si="68"/>
        <v>150.44156580692479</v>
      </c>
      <c r="AX25" s="13">
        <f t="shared" si="69"/>
        <v>167.71293938571935</v>
      </c>
      <c r="AY25" s="13">
        <f t="shared" si="70"/>
        <v>23.5364796809063</v>
      </c>
      <c r="AZ25" s="13">
        <f t="shared" si="71"/>
        <v>79.030644722314165</v>
      </c>
      <c r="BA25" s="13">
        <f t="shared" si="72"/>
        <v>183.88933045657723</v>
      </c>
    </row>
    <row r="26" spans="1:53" ht="15.75" customHeight="1">
      <c r="A26" s="3">
        <v>4</v>
      </c>
      <c r="B26" s="8" t="str">
        <f t="shared" ref="B26:D26" si="74">+B10</f>
        <v>Caxias Shopping</v>
      </c>
      <c r="C26" s="9" t="str">
        <f t="shared" si="74"/>
        <v>RJ</v>
      </c>
      <c r="D26" s="9" t="str">
        <f t="shared" si="74"/>
        <v>Aliansce Sonae</v>
      </c>
      <c r="E26" s="13">
        <v>103.88114931771199</v>
      </c>
      <c r="F26" s="13">
        <v>61.666294312727224</v>
      </c>
      <c r="G26" s="13">
        <v>65.171075572068659</v>
      </c>
      <c r="H26" s="13">
        <v>69.309076332688022</v>
      </c>
      <c r="I26" s="13">
        <v>74.006413226011929</v>
      </c>
      <c r="J26" s="13">
        <v>68.07348506071655</v>
      </c>
      <c r="K26" s="13">
        <v>74.641390290052627</v>
      </c>
      <c r="L26" s="13">
        <v>76.368732128967238</v>
      </c>
      <c r="M26" s="13">
        <v>60.075354318327143</v>
      </c>
      <c r="N26" s="10">
        <v>68.296537994965774</v>
      </c>
      <c r="O26" s="10">
        <v>69.324360221454015</v>
      </c>
      <c r="P26" s="10">
        <v>108.18020612207933</v>
      </c>
      <c r="Q26" s="10">
        <v>96.067461605819972</v>
      </c>
      <c r="R26" s="10">
        <v>74.750225173080239</v>
      </c>
      <c r="S26" s="10">
        <v>67.794296793959745</v>
      </c>
      <c r="T26" s="10">
        <v>73.666181235283474</v>
      </c>
      <c r="U26" s="10">
        <v>80.196297156312255</v>
      </c>
      <c r="V26" s="10">
        <v>81.513091577612755</v>
      </c>
      <c r="W26" s="10">
        <v>88.343702336533241</v>
      </c>
      <c r="X26" s="10">
        <v>81.810743090019926</v>
      </c>
      <c r="Y26" s="10">
        <v>75.468855750769777</v>
      </c>
      <c r="Z26" s="10">
        <v>83.152126535047969</v>
      </c>
      <c r="AA26" s="10">
        <v>80.232653432682582</v>
      </c>
      <c r="AB26" s="10">
        <v>105.14682238699699</v>
      </c>
      <c r="AC26" s="10">
        <v>101.23636726312286</v>
      </c>
      <c r="AD26" s="10">
        <v>73.239068680618985</v>
      </c>
      <c r="AE26" s="10">
        <v>52.274888108811844</v>
      </c>
      <c r="AF26" s="10">
        <v>2.9848123521548131</v>
      </c>
      <c r="AG26" s="10">
        <v>1.4138546768858027</v>
      </c>
      <c r="AH26" s="10">
        <v>12.7707978840306</v>
      </c>
      <c r="AI26" s="10">
        <v>42.607817092753052</v>
      </c>
      <c r="AJ26" s="10">
        <v>54.454466442949432</v>
      </c>
      <c r="AK26" s="10">
        <v>59.93107388584221</v>
      </c>
      <c r="AL26" s="10">
        <v>67.695653257999453</v>
      </c>
      <c r="AM26" s="10">
        <v>69.39768299059773</v>
      </c>
      <c r="AN26" s="10">
        <v>57.058380458586051</v>
      </c>
      <c r="AP26" s="13">
        <v>76.906173067502621</v>
      </c>
      <c r="AQ26" s="13">
        <v>70.4629915398055</v>
      </c>
      <c r="AR26" s="13">
        <v>70.36182557911566</v>
      </c>
      <c r="AS26" s="13">
        <v>81.933701446166367</v>
      </c>
      <c r="AT26" s="13">
        <f t="shared" si="64"/>
        <v>79.537327857619985</v>
      </c>
      <c r="AU26" s="13">
        <f t="shared" si="65"/>
        <v>78.4585233230695</v>
      </c>
      <c r="AV26" s="13">
        <f t="shared" si="67"/>
        <v>81.874433725774324</v>
      </c>
      <c r="AW26" s="13">
        <f t="shared" si="68"/>
        <v>89.510534118242504</v>
      </c>
      <c r="AX26" s="13">
        <f t="shared" si="69"/>
        <v>75.583441350851231</v>
      </c>
      <c r="AY26" s="13">
        <f t="shared" si="70"/>
        <v>5.7231549710237388</v>
      </c>
      <c r="AZ26" s="13">
        <f t="shared" si="71"/>
        <v>52.331119140514893</v>
      </c>
      <c r="BA26" s="13">
        <f t="shared" si="72"/>
        <v>64.717238902394413</v>
      </c>
    </row>
    <row r="27" spans="1:53" ht="15.75" customHeight="1">
      <c r="A27" s="3">
        <v>5</v>
      </c>
      <c r="B27" s="8" t="str">
        <f t="shared" ref="B27:D27" si="75">+B11</f>
        <v>Shopping Bela Vista</v>
      </c>
      <c r="C27" s="9" t="str">
        <f t="shared" si="75"/>
        <v>BA</v>
      </c>
      <c r="D27" s="9" t="str">
        <f t="shared" si="75"/>
        <v>JHSF</v>
      </c>
      <c r="E27" s="13"/>
      <c r="F27" s="13"/>
      <c r="G27" s="13"/>
      <c r="H27" s="13"/>
      <c r="I27" s="13"/>
      <c r="J27" s="13"/>
      <c r="K27" s="13"/>
      <c r="L27" s="13"/>
      <c r="M27" s="13"/>
      <c r="N27" s="10">
        <v>67.926402164246014</v>
      </c>
      <c r="O27" s="10">
        <v>64.688454875599106</v>
      </c>
      <c r="P27" s="10">
        <v>71.041228841531549</v>
      </c>
      <c r="Q27" s="10">
        <v>85.980927902422891</v>
      </c>
      <c r="R27" s="10">
        <v>59.000773066420621</v>
      </c>
      <c r="S27" s="10">
        <v>62.966719070554198</v>
      </c>
      <c r="T27" s="10">
        <v>66.229344601048325</v>
      </c>
      <c r="U27" s="10">
        <v>66.698224916807931</v>
      </c>
      <c r="V27" s="10">
        <v>65.174363890589134</v>
      </c>
      <c r="W27" s="10">
        <v>105.73251120379749</v>
      </c>
      <c r="X27" s="10">
        <v>64.803166973946091</v>
      </c>
      <c r="Y27" s="10">
        <v>69.159846574546023</v>
      </c>
      <c r="Z27" s="10">
        <v>69.374750052602522</v>
      </c>
      <c r="AA27" s="10">
        <v>69.452896771895794</v>
      </c>
      <c r="AB27" s="10">
        <v>81.515894524024617</v>
      </c>
      <c r="AC27" s="10">
        <v>90.001837969317677</v>
      </c>
      <c r="AD27" s="10">
        <v>71.367957546819341</v>
      </c>
      <c r="AE27" s="10">
        <v>63.253518538071397</v>
      </c>
      <c r="AF27" s="10">
        <v>18.379693176441148</v>
      </c>
      <c r="AG27" s="10">
        <v>5.7680951989895082</v>
      </c>
      <c r="AH27" s="10">
        <v>6.0613881752093128</v>
      </c>
      <c r="AI27" s="10">
        <v>26.181286343887969</v>
      </c>
      <c r="AJ27" s="10">
        <v>15.583633469812332</v>
      </c>
      <c r="AK27" s="10">
        <v>29.114216106086023</v>
      </c>
      <c r="AL27" s="10">
        <v>40.318007797682597</v>
      </c>
      <c r="AM27" s="10">
        <v>49.019032758870146</v>
      </c>
      <c r="AN27" s="10">
        <v>58.815018164611658</v>
      </c>
      <c r="AP27" s="13"/>
      <c r="AQ27" s="13"/>
      <c r="AR27" s="13"/>
      <c r="AS27" s="13">
        <v>49.702445972475438</v>
      </c>
      <c r="AT27" s="13">
        <f t="shared" si="64"/>
        <v>69.316140013132568</v>
      </c>
      <c r="AU27" s="13">
        <f t="shared" si="65"/>
        <v>66.03397780281513</v>
      </c>
      <c r="AV27" s="13">
        <f t="shared" si="67"/>
        <v>79.8985082507632</v>
      </c>
      <c r="AW27" s="13">
        <f t="shared" si="68"/>
        <v>73.447847116174316</v>
      </c>
      <c r="AX27" s="13">
        <f t="shared" si="69"/>
        <v>74.874438018069469</v>
      </c>
      <c r="AY27" s="13">
        <f t="shared" si="70"/>
        <v>10.06972551687999</v>
      </c>
      <c r="AZ27" s="13">
        <f t="shared" si="71"/>
        <v>23.626378639928774</v>
      </c>
      <c r="BA27" s="13">
        <f t="shared" si="72"/>
        <v>49.384019573721467</v>
      </c>
    </row>
    <row r="28" spans="1:53" ht="15.75" customHeight="1">
      <c r="A28" s="3">
        <v>6</v>
      </c>
      <c r="B28" s="8" t="str">
        <f t="shared" ref="B28:D28" si="76">+B12</f>
        <v>Parque Shopping Belém</v>
      </c>
      <c r="C28" s="9" t="str">
        <f t="shared" si="76"/>
        <v>PA</v>
      </c>
      <c r="D28" s="9" t="str">
        <f t="shared" si="76"/>
        <v>Aliansce Sonae</v>
      </c>
      <c r="E28" s="13"/>
      <c r="F28" s="13"/>
      <c r="G28" s="13">
        <v>45.051391149794</v>
      </c>
      <c r="H28" s="13">
        <v>50.756853040082056</v>
      </c>
      <c r="I28" s="13">
        <v>51.786932263993499</v>
      </c>
      <c r="J28" s="13">
        <v>44.593375614954937</v>
      </c>
      <c r="K28" s="13">
        <v>55.26732103264851</v>
      </c>
      <c r="L28" s="13">
        <v>41.530910704260194</v>
      </c>
      <c r="M28" s="13">
        <v>47.223194909374619</v>
      </c>
      <c r="N28" s="10">
        <v>49.393997280888428</v>
      </c>
      <c r="O28" s="10">
        <v>51.007930450078369</v>
      </c>
      <c r="P28" s="10">
        <v>60.73983136369052</v>
      </c>
      <c r="Q28" s="10">
        <v>86.001163039237909</v>
      </c>
      <c r="R28" s="10">
        <v>45.440002300966391</v>
      </c>
      <c r="S28" s="10">
        <v>57.39371988011613</v>
      </c>
      <c r="T28" s="10">
        <v>54.956162793957226</v>
      </c>
      <c r="U28" s="10">
        <v>66.667371690378715</v>
      </c>
      <c r="V28" s="10">
        <v>55.18206335179363</v>
      </c>
      <c r="W28" s="10">
        <v>60.853416093669857</v>
      </c>
      <c r="X28" s="10">
        <v>55.914806260774867</v>
      </c>
      <c r="Y28" s="10">
        <v>54.336041352002532</v>
      </c>
      <c r="Z28" s="10">
        <v>56.227873169666886</v>
      </c>
      <c r="AA28" s="10">
        <v>58.534481908792301</v>
      </c>
      <c r="AB28" s="10">
        <v>67.847716638559618</v>
      </c>
      <c r="AC28" s="10">
        <v>107.08343073985536</v>
      </c>
      <c r="AD28" s="10">
        <v>50.991413556406016</v>
      </c>
      <c r="AE28" s="10">
        <v>49.025710920914122</v>
      </c>
      <c r="AF28" s="10">
        <v>-7.4849363160853377</v>
      </c>
      <c r="AG28" s="10">
        <v>4.452572412360535</v>
      </c>
      <c r="AH28" s="10">
        <v>4.4238617953206134</v>
      </c>
      <c r="AI28" s="10">
        <v>23.464225380047036</v>
      </c>
      <c r="AJ28" s="10">
        <v>41.627827064594094</v>
      </c>
      <c r="AK28" s="10">
        <v>48.771816420392454</v>
      </c>
      <c r="AL28" s="10">
        <v>53.109681210751347</v>
      </c>
      <c r="AM28" s="10">
        <v>0</v>
      </c>
      <c r="AN28" s="10">
        <v>0</v>
      </c>
      <c r="AP28" s="13">
        <v>60.477557912893353</v>
      </c>
      <c r="AQ28" s="13">
        <v>49.045720306343497</v>
      </c>
      <c r="AR28" s="13">
        <v>48.00714221542777</v>
      </c>
      <c r="AS28" s="13">
        <v>53.713919698219108</v>
      </c>
      <c r="AT28" s="13">
        <f t="shared" si="64"/>
        <v>62.944961740106805</v>
      </c>
      <c r="AU28" s="13">
        <f t="shared" si="65"/>
        <v>58.93519927870986</v>
      </c>
      <c r="AV28" s="13">
        <f t="shared" si="67"/>
        <v>57.03475456881575</v>
      </c>
      <c r="AW28" s="13">
        <f t="shared" si="68"/>
        <v>60.87002390567293</v>
      </c>
      <c r="AX28" s="13">
        <f t="shared" si="69"/>
        <v>69.033518405725161</v>
      </c>
      <c r="AY28" s="13">
        <f t="shared" si="70"/>
        <v>0.46383263053193691</v>
      </c>
      <c r="AZ28" s="13">
        <f t="shared" si="71"/>
        <v>37.954622955011196</v>
      </c>
      <c r="BA28" s="13">
        <f t="shared" si="72"/>
        <v>17.703227070250449</v>
      </c>
    </row>
    <row r="29" spans="1:53" ht="15.75" customHeight="1">
      <c r="A29" s="3">
        <v>7</v>
      </c>
      <c r="B29" s="8" t="str">
        <f t="shared" ref="B29:D29" si="77">+B13</f>
        <v>Shopping Ponta Negra</v>
      </c>
      <c r="C29" s="9" t="str">
        <f t="shared" si="77"/>
        <v>AM</v>
      </c>
      <c r="D29" s="9" t="str">
        <f t="shared" si="77"/>
        <v>JHSF</v>
      </c>
      <c r="E29" s="13"/>
      <c r="F29" s="13"/>
      <c r="G29" s="13"/>
      <c r="H29" s="13"/>
      <c r="I29" s="13"/>
      <c r="J29" s="13"/>
      <c r="K29" s="13"/>
      <c r="L29" s="13"/>
      <c r="M29" s="13"/>
      <c r="N29" s="10">
        <v>51.768976893940902</v>
      </c>
      <c r="O29" s="10">
        <v>48.963147065687117</v>
      </c>
      <c r="P29" s="10">
        <v>66.306871602127032</v>
      </c>
      <c r="Q29" s="10">
        <v>64.880547561535323</v>
      </c>
      <c r="R29" s="10">
        <v>59.29906495090237</v>
      </c>
      <c r="S29" s="10">
        <v>52.354952568362187</v>
      </c>
      <c r="T29" s="10">
        <v>54.578286796105317</v>
      </c>
      <c r="U29" s="10">
        <v>53.20773829955133</v>
      </c>
      <c r="V29" s="10">
        <v>50.832120905524462</v>
      </c>
      <c r="W29" s="10">
        <v>48.365133611727266</v>
      </c>
      <c r="X29" s="10">
        <v>45.045360586740948</v>
      </c>
      <c r="Y29" s="10">
        <v>55.24833272775394</v>
      </c>
      <c r="Z29" s="10">
        <v>55.156962827983662</v>
      </c>
      <c r="AA29" s="10">
        <v>53.908240864456715</v>
      </c>
      <c r="AB29" s="10">
        <v>71.177151921036909</v>
      </c>
      <c r="AC29" s="10">
        <v>64.803041575005096</v>
      </c>
      <c r="AD29" s="10">
        <v>44.56279643109383</v>
      </c>
      <c r="AE29" s="10">
        <v>39.681157616412818</v>
      </c>
      <c r="AF29" s="10">
        <v>7.8505887370600886</v>
      </c>
      <c r="AG29" s="10">
        <v>2.1981648463768249</v>
      </c>
      <c r="AH29" s="10">
        <v>2.3123552280067896</v>
      </c>
      <c r="AI29" s="10">
        <v>23.294837852512838</v>
      </c>
      <c r="AJ29" s="10">
        <v>36.283993762921355</v>
      </c>
      <c r="AK29" s="10">
        <v>35.884327427216476</v>
      </c>
      <c r="AL29" s="10">
        <v>46.247104560135796</v>
      </c>
      <c r="AM29" s="10">
        <v>42.6501075387919</v>
      </c>
      <c r="AN29" s="10">
        <v>31.68783090231528</v>
      </c>
      <c r="AP29" s="13"/>
      <c r="AQ29" s="13"/>
      <c r="AR29" s="13"/>
      <c r="AS29" s="13">
        <v>41.070040288050507</v>
      </c>
      <c r="AT29" s="13">
        <f t="shared" si="64"/>
        <v>58.844855026933296</v>
      </c>
      <c r="AU29" s="13">
        <f t="shared" si="65"/>
        <v>52.872715333727037</v>
      </c>
      <c r="AV29" s="13">
        <f t="shared" si="67"/>
        <v>49.552942308740718</v>
      </c>
      <c r="AW29" s="13">
        <f t="shared" si="68"/>
        <v>60.080785204492429</v>
      </c>
      <c r="AX29" s="13">
        <f t="shared" si="69"/>
        <v>49.682331874170586</v>
      </c>
      <c r="AY29" s="13">
        <f t="shared" si="70"/>
        <v>4.1203696038145674</v>
      </c>
      <c r="AZ29" s="13">
        <f t="shared" si="71"/>
        <v>31.82105301421689</v>
      </c>
      <c r="BA29" s="13">
        <f t="shared" si="72"/>
        <v>40.195014333747658</v>
      </c>
    </row>
    <row r="30" spans="1:53" ht="15.75" customHeight="1">
      <c r="A30" s="3">
        <v>8</v>
      </c>
      <c r="B30" s="8" t="str">
        <f t="shared" ref="B30:D30" si="78">+B14</f>
        <v>Santana Parque Shopping</v>
      </c>
      <c r="C30" s="9" t="str">
        <f t="shared" si="78"/>
        <v>SP</v>
      </c>
      <c r="D30" s="9" t="str">
        <f t="shared" si="78"/>
        <v>Aliansce Sonae</v>
      </c>
      <c r="E30" s="13"/>
      <c r="F30" s="13"/>
      <c r="G30" s="13"/>
      <c r="H30" s="13"/>
      <c r="I30" s="13"/>
      <c r="J30" s="13"/>
      <c r="K30" s="13"/>
      <c r="L30" s="13"/>
      <c r="M30" s="13"/>
      <c r="N30" s="10"/>
      <c r="O30" s="10"/>
      <c r="P30" s="10"/>
      <c r="Q30" s="10"/>
      <c r="R30" s="10"/>
      <c r="S30" s="10"/>
      <c r="T30" s="10"/>
      <c r="U30" s="10">
        <v>72.392303990670172</v>
      </c>
      <c r="V30" s="10">
        <v>77.305272017376552</v>
      </c>
      <c r="W30" s="10">
        <v>82.074791427239745</v>
      </c>
      <c r="X30" s="10">
        <v>86.402040342623621</v>
      </c>
      <c r="Y30" s="10">
        <v>71.469519598574138</v>
      </c>
      <c r="Z30" s="10">
        <v>98.64748344533335</v>
      </c>
      <c r="AA30" s="10">
        <v>95.528507994738789</v>
      </c>
      <c r="AB30" s="10">
        <v>91.539199081221511</v>
      </c>
      <c r="AC30" s="10">
        <v>130.24315359415598</v>
      </c>
      <c r="AD30" s="10">
        <v>72.334597657867988</v>
      </c>
      <c r="AE30" s="10">
        <v>66.672373385548042</v>
      </c>
      <c r="AF30" s="10">
        <v>-4.570460986674024</v>
      </c>
      <c r="AG30" s="10">
        <v>8.8843733260657345</v>
      </c>
      <c r="AH30" s="10">
        <v>5.364335050729502</v>
      </c>
      <c r="AI30" s="10">
        <v>-3.4232644486194657</v>
      </c>
      <c r="AJ30" s="10">
        <v>18.617728843635398</v>
      </c>
      <c r="AK30" s="10">
        <v>30.94905104043189</v>
      </c>
      <c r="AL30" s="10">
        <v>32.739970886954133</v>
      </c>
      <c r="AM30" s="10">
        <v>56.511192562057211</v>
      </c>
      <c r="AN30" s="10">
        <v>38.992351332051726</v>
      </c>
      <c r="AP30" s="13"/>
      <c r="AQ30" s="13"/>
      <c r="AR30" s="13"/>
      <c r="AS30" s="13"/>
      <c r="AT30" s="13"/>
      <c r="AU30" s="13">
        <f t="shared" si="65"/>
        <v>74.848788004023362</v>
      </c>
      <c r="AV30" s="13">
        <f t="shared" si="67"/>
        <v>79.982117122812497</v>
      </c>
      <c r="AW30" s="13">
        <f t="shared" si="68"/>
        <v>95.238396840431221</v>
      </c>
      <c r="AX30" s="13">
        <f t="shared" si="69"/>
        <v>89.750041545857343</v>
      </c>
      <c r="AY30" s="13">
        <f t="shared" si="70"/>
        <v>3.2260824633737375</v>
      </c>
      <c r="AZ30" s="13">
        <f t="shared" si="71"/>
        <v>15.381171811815941</v>
      </c>
      <c r="BA30" s="13">
        <f t="shared" si="72"/>
        <v>42.747838260354364</v>
      </c>
    </row>
    <row r="31" spans="1:53" ht="15.75" customHeight="1">
      <c r="A31" s="3">
        <v>9</v>
      </c>
      <c r="B31" s="8" t="str">
        <f t="shared" ref="B31:D31" si="79">+B15</f>
        <v>Plaza Sul Shopping</v>
      </c>
      <c r="C31" s="9" t="str">
        <f t="shared" si="79"/>
        <v>SP</v>
      </c>
      <c r="D31" s="9" t="str">
        <f t="shared" si="79"/>
        <v>Aliansce Sonae</v>
      </c>
      <c r="E31" s="13"/>
      <c r="F31" s="13"/>
      <c r="G31" s="13"/>
      <c r="H31" s="13"/>
      <c r="I31" s="13"/>
      <c r="J31" s="13"/>
      <c r="K31" s="13"/>
      <c r="L31" s="13"/>
      <c r="M31" s="1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>
        <v>131.79305503255642</v>
      </c>
      <c r="Y31" s="10">
        <v>140.83543536177086</v>
      </c>
      <c r="Z31" s="10">
        <v>136.77233442252478</v>
      </c>
      <c r="AA31" s="10">
        <v>144.05510570257127</v>
      </c>
      <c r="AB31" s="10">
        <v>116.64801075829438</v>
      </c>
      <c r="AC31" s="10">
        <v>233.08780632896122</v>
      </c>
      <c r="AD31" s="10">
        <v>140.58363197677079</v>
      </c>
      <c r="AE31" s="10">
        <v>135.11630454225897</v>
      </c>
      <c r="AF31" s="10">
        <v>0.1861341804125686</v>
      </c>
      <c r="AG31" s="10">
        <v>8.0572423277817258</v>
      </c>
      <c r="AH31" s="10">
        <v>13.860578451063036</v>
      </c>
      <c r="AI31" s="10">
        <v>31.490845171199084</v>
      </c>
      <c r="AJ31" s="10">
        <v>2.104342667733837</v>
      </c>
      <c r="AK31" s="10">
        <v>39.734435626249045</v>
      </c>
      <c r="AL31" s="10">
        <v>57.88041944863906</v>
      </c>
      <c r="AM31" s="10">
        <v>120.27028735758893</v>
      </c>
      <c r="AN31" s="10">
        <v>98.325272758207717</v>
      </c>
      <c r="AP31" s="13"/>
      <c r="AQ31" s="13"/>
      <c r="AR31" s="13"/>
      <c r="AS31" s="13"/>
      <c r="AT31" s="13"/>
      <c r="AU31" s="13"/>
      <c r="AV31" s="13">
        <f t="shared" si="67"/>
        <v>136.31424519716364</v>
      </c>
      <c r="AW31" s="13">
        <f t="shared" si="68"/>
        <v>132.49181696113013</v>
      </c>
      <c r="AX31" s="13">
        <f t="shared" si="69"/>
        <v>169.59591428266367</v>
      </c>
      <c r="AY31" s="13">
        <f t="shared" si="70"/>
        <v>7.3679849864191098</v>
      </c>
      <c r="AZ31" s="13">
        <f t="shared" si="71"/>
        <v>24.443207821727324</v>
      </c>
      <c r="BA31" s="13">
        <f t="shared" si="72"/>
        <v>92.158659854811901</v>
      </c>
    </row>
    <row r="32" spans="1:53" ht="15.75" customHeight="1">
      <c r="A32" s="3">
        <v>10</v>
      </c>
      <c r="B32" s="8" t="str">
        <f t="shared" ref="B32:D32" si="80">+B16</f>
        <v>Natal Shopping</v>
      </c>
      <c r="C32" s="9" t="str">
        <f t="shared" si="80"/>
        <v>RN</v>
      </c>
      <c r="D32" s="9" t="str">
        <f t="shared" si="80"/>
        <v>Ancar Ivanhoé</v>
      </c>
      <c r="E32" s="13"/>
      <c r="F32" s="13"/>
      <c r="G32" s="13"/>
      <c r="H32" s="13"/>
      <c r="I32" s="13"/>
      <c r="J32" s="13"/>
      <c r="K32" s="13"/>
      <c r="L32" s="13"/>
      <c r="M32" s="13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>
        <v>63.928374373191055</v>
      </c>
      <c r="AA32" s="10">
        <v>92.738967112165057</v>
      </c>
      <c r="AB32" s="10">
        <v>101.97729545534801</v>
      </c>
      <c r="AC32" s="10">
        <v>108.86555918016242</v>
      </c>
      <c r="AD32" s="10">
        <v>69.667972327184998</v>
      </c>
      <c r="AE32" s="10">
        <v>43.029111594976868</v>
      </c>
      <c r="AF32" s="10">
        <v>-13.648033927296131</v>
      </c>
      <c r="AG32" s="10">
        <v>-10.033826050463771</v>
      </c>
      <c r="AH32" s="10">
        <v>-4.2085033853934126</v>
      </c>
      <c r="AI32" s="10">
        <v>-1.7753329184904285</v>
      </c>
      <c r="AJ32" s="10">
        <v>1.2371703624557426</v>
      </c>
      <c r="AK32" s="10">
        <v>30.368634715239729</v>
      </c>
      <c r="AL32" s="10">
        <v>54.73423622975961</v>
      </c>
      <c r="AM32" s="10">
        <v>52.498798157021284</v>
      </c>
      <c r="AN32" s="10">
        <v>61.408878017785945</v>
      </c>
      <c r="AP32" s="13"/>
      <c r="AQ32" s="13"/>
      <c r="AR32" s="13"/>
      <c r="AS32" s="13"/>
      <c r="AT32" s="13"/>
      <c r="AU32" s="13"/>
      <c r="AV32" s="13"/>
      <c r="AW32" s="13">
        <f>+AVERAGE(Z32:AB32)</f>
        <v>86.214878980234701</v>
      </c>
      <c r="AX32" s="13">
        <f t="shared" si="69"/>
        <v>73.854214367441429</v>
      </c>
      <c r="AY32" s="13">
        <f t="shared" si="70"/>
        <v>-9.296787787717772</v>
      </c>
      <c r="AZ32" s="13">
        <f t="shared" si="71"/>
        <v>9.9434907197350153</v>
      </c>
      <c r="BA32" s="13">
        <f t="shared" si="72"/>
        <v>56.213970801522287</v>
      </c>
    </row>
    <row r="33" spans="1:53" ht="15.75" customHeight="1">
      <c r="A33" s="3">
        <v>11</v>
      </c>
      <c r="B33" s="8" t="str">
        <f t="shared" ref="B33:D34" si="81">+B17</f>
        <v>Shopping Downtown</v>
      </c>
      <c r="C33" s="9" t="str">
        <f t="shared" si="81"/>
        <v>RJ</v>
      </c>
      <c r="D33" s="9" t="str">
        <f t="shared" si="81"/>
        <v>Ancar Ivanhoé</v>
      </c>
      <c r="E33" s="13"/>
      <c r="F33" s="13"/>
      <c r="G33" s="13"/>
      <c r="H33" s="13"/>
      <c r="I33" s="13"/>
      <c r="J33" s="13"/>
      <c r="K33" s="13"/>
      <c r="L33" s="13"/>
      <c r="M33" s="13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>
        <v>78.832235792949461</v>
      </c>
      <c r="AA33" s="10">
        <v>83.058792934883428</v>
      </c>
      <c r="AB33" s="10">
        <v>107.71621534292269</v>
      </c>
      <c r="AC33" s="10">
        <v>104.31105315931114</v>
      </c>
      <c r="AD33" s="10">
        <v>80.125990614266016</v>
      </c>
      <c r="AE33" s="10">
        <v>72.587478033557829</v>
      </c>
      <c r="AF33" s="10">
        <v>-16.208089696044894</v>
      </c>
      <c r="AG33" s="10">
        <v>-2.3829936482325733</v>
      </c>
      <c r="AH33" s="10">
        <v>7.428172365434043</v>
      </c>
      <c r="AI33" s="10">
        <v>14.128353190023896</v>
      </c>
      <c r="AJ33" s="10">
        <v>29.853601515704835</v>
      </c>
      <c r="AK33" s="10">
        <v>33.86578396211987</v>
      </c>
      <c r="AL33" s="10">
        <v>7.7162777002643484E-2</v>
      </c>
      <c r="AM33" s="10">
        <v>39.77471994106979</v>
      </c>
      <c r="AN33" s="10">
        <v>39.252111821727802</v>
      </c>
      <c r="AP33" s="13"/>
      <c r="AQ33" s="13"/>
      <c r="AR33" s="13"/>
      <c r="AS33" s="13"/>
      <c r="AT33" s="13"/>
      <c r="AU33" s="13"/>
      <c r="AV33" s="13"/>
      <c r="AW33" s="13">
        <f>+AVERAGE(Z33:AB33)</f>
        <v>89.869081356918528</v>
      </c>
      <c r="AX33" s="13">
        <f t="shared" si="69"/>
        <v>85.674840602378325</v>
      </c>
      <c r="AY33" s="13">
        <f t="shared" si="70"/>
        <v>-3.7209703262811415</v>
      </c>
      <c r="AZ33" s="13">
        <f t="shared" si="71"/>
        <v>25.9492462226162</v>
      </c>
      <c r="BA33" s="13">
        <f t="shared" si="72"/>
        <v>26.367998179933409</v>
      </c>
    </row>
    <row r="34" spans="1:53" ht="15.75" customHeight="1">
      <c r="A34" s="3">
        <v>12</v>
      </c>
      <c r="B34" s="8" t="str">
        <f t="shared" si="81"/>
        <v>Internacional Shopping</v>
      </c>
      <c r="C34" s="9" t="str">
        <f t="shared" si="81"/>
        <v>SP</v>
      </c>
      <c r="D34" s="9" t="str">
        <f t="shared" si="81"/>
        <v>Gazit Brasil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>
        <v>140.93013278773239</v>
      </c>
      <c r="AD34" s="63">
        <v>120.3663630604629</v>
      </c>
      <c r="AE34" s="63">
        <v>91.711087267837854</v>
      </c>
      <c r="AF34" s="10">
        <v>0</v>
      </c>
      <c r="AG34" s="10">
        <v>0</v>
      </c>
      <c r="AH34" s="10">
        <v>0</v>
      </c>
      <c r="AI34" s="10">
        <v>4.991300138312587</v>
      </c>
      <c r="AJ34" s="10">
        <v>16.755647289978153</v>
      </c>
      <c r="AK34" s="10">
        <v>7.1183367588319717</v>
      </c>
      <c r="AL34" s="10">
        <v>1.0046864699267055</v>
      </c>
      <c r="AM34" s="10">
        <v>16.320444029978464</v>
      </c>
      <c r="AN34" s="10">
        <v>16.811423908779954</v>
      </c>
      <c r="AP34" s="63"/>
      <c r="AQ34" s="63"/>
      <c r="AR34" s="63"/>
      <c r="AS34" s="63"/>
      <c r="AT34" s="63"/>
      <c r="AU34" s="63"/>
      <c r="AV34" s="63"/>
      <c r="AW34" s="63"/>
      <c r="AX34" s="13">
        <f t="shared" si="69"/>
        <v>117.66919437201103</v>
      </c>
      <c r="AY34" s="13">
        <f t="shared" si="70"/>
        <v>0</v>
      </c>
      <c r="AZ34" s="13">
        <f t="shared" si="71"/>
        <v>9.6217613957075709</v>
      </c>
      <c r="BA34" s="13">
        <f t="shared" si="72"/>
        <v>11.37885146956171</v>
      </c>
    </row>
    <row r="35" spans="1:53" ht="17.25" customHeight="1">
      <c r="B35" s="21" t="s">
        <v>67</v>
      </c>
      <c r="C35" s="29"/>
      <c r="D35" s="22"/>
      <c r="E35" s="23">
        <v>103.88114931771197</v>
      </c>
      <c r="F35" s="23">
        <v>61.666294312727224</v>
      </c>
      <c r="G35" s="23">
        <v>67.331760144718544</v>
      </c>
      <c r="H35" s="23">
        <v>71.874411472330138</v>
      </c>
      <c r="I35" s="23">
        <v>75.687305076683245</v>
      </c>
      <c r="J35" s="23">
        <v>67.642917786275817</v>
      </c>
      <c r="K35" s="23">
        <v>75.991475149014178</v>
      </c>
      <c r="L35" s="24">
        <v>71.91758334759372</v>
      </c>
      <c r="M35" s="24">
        <v>67.666298422883386</v>
      </c>
      <c r="N35" s="23">
        <v>82.200216003692589</v>
      </c>
      <c r="O35" s="24">
        <v>90.58172442129613</v>
      </c>
      <c r="P35" s="24">
        <v>105.99734119938974</v>
      </c>
      <c r="Q35" s="24">
        <v>120.10738032977441</v>
      </c>
      <c r="R35" s="24">
        <v>85.480301585219209</v>
      </c>
      <c r="S35" s="24">
        <v>81.981561501963597</v>
      </c>
      <c r="T35" s="54">
        <v>92.319362253021012</v>
      </c>
      <c r="U35" s="54">
        <v>93.046535721406556</v>
      </c>
      <c r="V35" s="54">
        <v>90.148756988236414</v>
      </c>
      <c r="W35" s="54">
        <v>106.14276494563754</v>
      </c>
      <c r="X35" s="54">
        <v>93.517868120040362</v>
      </c>
      <c r="Y35" s="54">
        <v>93.023221589839679</v>
      </c>
      <c r="Z35" s="54">
        <v>92.534707948596619</v>
      </c>
      <c r="AA35" s="54">
        <v>93.539759584809246</v>
      </c>
      <c r="AB35" s="54">
        <v>116.74654132973514</v>
      </c>
      <c r="AC35" s="54">
        <v>135.65953793826296</v>
      </c>
      <c r="AD35" s="54">
        <v>93.003819323089914</v>
      </c>
      <c r="AE35" s="54">
        <v>77.835175846129147</v>
      </c>
      <c r="AF35" s="54">
        <v>9.1423149879439549</v>
      </c>
      <c r="AG35" s="54">
        <v>2.5504902071838456</v>
      </c>
      <c r="AH35" s="54">
        <v>6.3145652792702922</v>
      </c>
      <c r="AI35" s="54">
        <v>24.418172878585441</v>
      </c>
      <c r="AJ35" s="54">
        <v>34.120270507360303</v>
      </c>
      <c r="AK35" s="54">
        <v>48.799314073229525</v>
      </c>
      <c r="AL35" s="54">
        <v>56.636168926187111</v>
      </c>
      <c r="AM35" s="54">
        <v>80.359992769376376</v>
      </c>
      <c r="AN35" s="54">
        <v>78.98575103148643</v>
      </c>
      <c r="AP35" s="24"/>
      <c r="AQ35" s="24"/>
      <c r="AR35" s="24"/>
      <c r="AS35" s="24">
        <f>+AVERAGE(N35:P35)</f>
        <v>92.926427208126142</v>
      </c>
      <c r="AT35" s="24">
        <f>+AVERAGE(Q35:S35)</f>
        <v>95.856414472319059</v>
      </c>
      <c r="AU35" s="24">
        <f t="shared" si="65"/>
        <v>91.838218320888004</v>
      </c>
      <c r="AV35" s="24">
        <f>+AVERAGE(W35:Y35)</f>
        <v>97.561284885172526</v>
      </c>
      <c r="AW35" s="24">
        <f>+AVERAGE(Z35:AB35)</f>
        <v>100.94033628771366</v>
      </c>
      <c r="AX35" s="24">
        <f>+AVERAGE(AC35:AE35)</f>
        <v>102.166177702494</v>
      </c>
      <c r="AY35" s="24">
        <f>+AVERAGE(AD35:AF35)</f>
        <v>59.993770052387674</v>
      </c>
      <c r="AZ35" s="24">
        <f>+AVERAGE(AE35:AG35)</f>
        <v>29.842660347085651</v>
      </c>
      <c r="BA35" s="24">
        <f t="shared" si="72"/>
        <v>71.993970909016639</v>
      </c>
    </row>
    <row r="36" spans="1:53" ht="28.5" customHeight="1">
      <c r="E36" s="16"/>
      <c r="T36" s="48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</row>
    <row r="37" spans="1:53" s="7" customFormat="1" ht="17.25" customHeight="1">
      <c r="A37" s="6"/>
      <c r="B37" s="121" t="s">
        <v>58</v>
      </c>
      <c r="C37" s="116" t="s">
        <v>35</v>
      </c>
      <c r="D37" s="120" t="s">
        <v>51</v>
      </c>
      <c r="E37" s="30">
        <v>43131</v>
      </c>
      <c r="F37" s="30">
        <f>EOMONTH(E37,1)</f>
        <v>43159</v>
      </c>
      <c r="G37" s="30">
        <f t="shared" ref="G37:M37" si="82">EOMONTH(F37,1)</f>
        <v>43190</v>
      </c>
      <c r="H37" s="30">
        <f t="shared" si="82"/>
        <v>43220</v>
      </c>
      <c r="I37" s="30">
        <f t="shared" si="82"/>
        <v>43251</v>
      </c>
      <c r="J37" s="30">
        <f t="shared" si="82"/>
        <v>43281</v>
      </c>
      <c r="K37" s="30">
        <f t="shared" si="82"/>
        <v>43312</v>
      </c>
      <c r="L37" s="30">
        <f t="shared" si="82"/>
        <v>43343</v>
      </c>
      <c r="M37" s="30">
        <f t="shared" si="82"/>
        <v>43373</v>
      </c>
      <c r="N37" s="30">
        <f t="shared" ref="N37" si="83">EOMONTH(M37,1)</f>
        <v>43404</v>
      </c>
      <c r="O37" s="30">
        <f>EOMONTH(N37,1)</f>
        <v>43434</v>
      </c>
      <c r="P37" s="30">
        <f>EOMONTH(O37,1)</f>
        <v>43465</v>
      </c>
      <c r="Q37" s="51">
        <f>+Q21</f>
        <v>43496</v>
      </c>
      <c r="R37" s="51">
        <f t="shared" ref="R37:S37" si="84">+R21</f>
        <v>43524</v>
      </c>
      <c r="S37" s="51">
        <f t="shared" si="84"/>
        <v>43555</v>
      </c>
      <c r="T37" s="52">
        <f t="shared" ref="T37:V37" si="85">+T21</f>
        <v>43585</v>
      </c>
      <c r="U37" s="52">
        <f t="shared" si="85"/>
        <v>43616</v>
      </c>
      <c r="V37" s="52">
        <f t="shared" si="85"/>
        <v>43646</v>
      </c>
      <c r="W37" s="53">
        <f t="shared" ref="W37:Y37" si="86">+W21</f>
        <v>43677</v>
      </c>
      <c r="X37" s="53">
        <f t="shared" si="86"/>
        <v>43708</v>
      </c>
      <c r="Y37" s="53">
        <f t="shared" si="86"/>
        <v>43738</v>
      </c>
      <c r="Z37" s="59">
        <f t="shared" ref="Z37:AB37" si="87">+Z21</f>
        <v>43769</v>
      </c>
      <c r="AA37" s="59">
        <f t="shared" si="87"/>
        <v>43799</v>
      </c>
      <c r="AB37" s="59">
        <f t="shared" si="87"/>
        <v>43830</v>
      </c>
      <c r="AC37" s="61">
        <f t="shared" ref="AC37:AE37" si="88">+AC21</f>
        <v>43861</v>
      </c>
      <c r="AD37" s="61">
        <f t="shared" si="88"/>
        <v>43890</v>
      </c>
      <c r="AE37" s="61">
        <f t="shared" si="88"/>
        <v>43921</v>
      </c>
      <c r="AF37" s="62">
        <f t="shared" ref="AF37:AH37" si="89">+AF21</f>
        <v>43951</v>
      </c>
      <c r="AG37" s="62">
        <f t="shared" si="89"/>
        <v>43982</v>
      </c>
      <c r="AH37" s="62">
        <f t="shared" si="89"/>
        <v>44012</v>
      </c>
      <c r="AI37" s="76">
        <f t="shared" ref="AI37:AK37" si="90">+AI21</f>
        <v>44043</v>
      </c>
      <c r="AJ37" s="76">
        <f t="shared" si="90"/>
        <v>44074</v>
      </c>
      <c r="AK37" s="76">
        <f t="shared" si="90"/>
        <v>44104</v>
      </c>
      <c r="AL37" s="102">
        <f t="shared" ref="AL37:AN37" si="91">+AL21</f>
        <v>44135</v>
      </c>
      <c r="AM37" s="102">
        <f t="shared" si="91"/>
        <v>44165</v>
      </c>
      <c r="AN37" s="102">
        <f t="shared" si="91"/>
        <v>44196</v>
      </c>
      <c r="AP37" s="112" t="s">
        <v>7</v>
      </c>
      <c r="AQ37" s="112" t="s">
        <v>10</v>
      </c>
      <c r="AR37" s="112" t="s">
        <v>36</v>
      </c>
      <c r="AS37" s="112" t="s">
        <v>66</v>
      </c>
      <c r="AT37" s="112" t="str">
        <f t="shared" ref="AT37:AY37" si="92">+AT21</f>
        <v>1T19</v>
      </c>
      <c r="AU37" s="112" t="str">
        <f t="shared" si="92"/>
        <v>2T19</v>
      </c>
      <c r="AV37" s="112" t="str">
        <f t="shared" si="92"/>
        <v>3T19</v>
      </c>
      <c r="AW37" s="112" t="str">
        <f t="shared" si="92"/>
        <v>4T19</v>
      </c>
      <c r="AX37" s="112" t="str">
        <f t="shared" si="92"/>
        <v>1T20</v>
      </c>
      <c r="AY37" s="112" t="str">
        <f t="shared" si="92"/>
        <v>2T20</v>
      </c>
      <c r="AZ37" s="112" t="str">
        <f t="shared" ref="AZ37:BA37" si="93">+AZ21</f>
        <v>3T20</v>
      </c>
      <c r="BA37" s="112" t="str">
        <f t="shared" si="93"/>
        <v>4T20</v>
      </c>
    </row>
    <row r="38" spans="1:53" s="7" customFormat="1" ht="17.25" customHeight="1">
      <c r="A38" s="6"/>
      <c r="B38" s="121"/>
      <c r="C38" s="116"/>
      <c r="D38" s="120"/>
      <c r="E38" s="30" t="s">
        <v>7</v>
      </c>
      <c r="F38" s="30" t="s">
        <v>7</v>
      </c>
      <c r="G38" s="30" t="s">
        <v>7</v>
      </c>
      <c r="H38" s="30" t="s">
        <v>10</v>
      </c>
      <c r="I38" s="30" t="s">
        <v>10</v>
      </c>
      <c r="J38" s="30" t="s">
        <v>10</v>
      </c>
      <c r="K38" s="30" t="s">
        <v>36</v>
      </c>
      <c r="L38" s="30" t="s">
        <v>36</v>
      </c>
      <c r="M38" s="30" t="s">
        <v>36</v>
      </c>
      <c r="N38" s="30" t="s">
        <v>66</v>
      </c>
      <c r="O38" s="30" t="s">
        <v>66</v>
      </c>
      <c r="P38" s="30" t="s">
        <v>66</v>
      </c>
      <c r="Q38" s="51" t="str">
        <f t="shared" ref="Q38:S38" si="94">+Q22</f>
        <v>1T19</v>
      </c>
      <c r="R38" s="51" t="str">
        <f t="shared" si="94"/>
        <v>1T19</v>
      </c>
      <c r="S38" s="51" t="str">
        <f t="shared" si="94"/>
        <v>1T19</v>
      </c>
      <c r="T38" s="52" t="str">
        <f t="shared" ref="T38:V38" si="95">+T22</f>
        <v>2T19</v>
      </c>
      <c r="U38" s="52" t="str">
        <f t="shared" si="95"/>
        <v>2T19</v>
      </c>
      <c r="V38" s="52" t="str">
        <f t="shared" si="95"/>
        <v>2T19</v>
      </c>
      <c r="W38" s="53" t="str">
        <f t="shared" ref="W38:Y38" si="96">+W22</f>
        <v>3T19</v>
      </c>
      <c r="X38" s="53" t="str">
        <f t="shared" si="96"/>
        <v>3T19</v>
      </c>
      <c r="Y38" s="53" t="str">
        <f t="shared" si="96"/>
        <v>3T19</v>
      </c>
      <c r="Z38" s="59" t="str">
        <f t="shared" ref="Z38:AB38" si="97">+Z22</f>
        <v>4T19</v>
      </c>
      <c r="AA38" s="59" t="str">
        <f t="shared" si="97"/>
        <v>4T19</v>
      </c>
      <c r="AB38" s="59" t="str">
        <f t="shared" si="97"/>
        <v>4T19</v>
      </c>
      <c r="AC38" s="61" t="str">
        <f t="shared" ref="AC38:AE38" si="98">+AC22</f>
        <v>1T20</v>
      </c>
      <c r="AD38" s="61" t="str">
        <f t="shared" si="98"/>
        <v>1T20</v>
      </c>
      <c r="AE38" s="61" t="str">
        <f t="shared" si="98"/>
        <v>1T20</v>
      </c>
      <c r="AF38" s="62" t="str">
        <f t="shared" ref="AF38:AH38" si="99">+AF22</f>
        <v>2T20</v>
      </c>
      <c r="AG38" s="62" t="str">
        <f t="shared" si="99"/>
        <v>2T20</v>
      </c>
      <c r="AH38" s="62" t="str">
        <f t="shared" si="99"/>
        <v>2T20</v>
      </c>
      <c r="AI38" s="76" t="str">
        <f t="shared" ref="AI38:AK38" si="100">+AI22</f>
        <v>3T20</v>
      </c>
      <c r="AJ38" s="76" t="str">
        <f t="shared" si="100"/>
        <v>3T20</v>
      </c>
      <c r="AK38" s="76" t="str">
        <f t="shared" si="100"/>
        <v>3T20</v>
      </c>
      <c r="AL38" s="102" t="str">
        <f t="shared" ref="AL38:AN38" si="101">+AL22</f>
        <v>4T20</v>
      </c>
      <c r="AM38" s="102" t="str">
        <f t="shared" si="101"/>
        <v>4T20</v>
      </c>
      <c r="AN38" s="102" t="str">
        <f t="shared" si="101"/>
        <v>4T20</v>
      </c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</row>
    <row r="39" spans="1:53" ht="15.75" customHeight="1">
      <c r="A39" s="3">
        <v>1</v>
      </c>
      <c r="B39" s="8" t="str">
        <f t="shared" ref="B39:D39" si="102">+B23</f>
        <v>Shopping Cidade Jardim</v>
      </c>
      <c r="C39" s="9" t="str">
        <f t="shared" si="102"/>
        <v>SP</v>
      </c>
      <c r="D39" s="9" t="str">
        <f t="shared" si="102"/>
        <v>JHSF</v>
      </c>
      <c r="E39" s="10"/>
      <c r="F39" s="10"/>
      <c r="G39" s="10"/>
      <c r="H39" s="10"/>
      <c r="I39" s="10"/>
      <c r="J39" s="10"/>
      <c r="K39" s="10"/>
      <c r="L39" s="10"/>
      <c r="M39" s="10"/>
      <c r="N39" s="50">
        <v>1602.1569999999999</v>
      </c>
      <c r="O39" s="50">
        <v>1541.6725999999999</v>
      </c>
      <c r="P39" s="50">
        <v>1706.9853000000001</v>
      </c>
      <c r="Q39" s="50">
        <v>1709.0240999999999</v>
      </c>
      <c r="R39" s="50">
        <v>1417.8154999999999</v>
      </c>
      <c r="S39" s="50">
        <v>1393.5198</v>
      </c>
      <c r="T39" s="50">
        <v>1525.3622</v>
      </c>
      <c r="U39" s="50">
        <v>1549.3181</v>
      </c>
      <c r="V39" s="50">
        <v>1559.682</v>
      </c>
      <c r="W39" s="50">
        <v>1707.8347999999999</v>
      </c>
      <c r="X39" s="50">
        <v>1470.9941999999999</v>
      </c>
      <c r="Y39" s="50">
        <v>1570.7255</v>
      </c>
      <c r="Z39" s="50">
        <v>1644.2921999999999</v>
      </c>
      <c r="AA39" s="50">
        <v>1445.8489999999999</v>
      </c>
      <c r="AB39" s="50">
        <v>1873.9969999999998</v>
      </c>
      <c r="AC39" s="50">
        <v>2015.1839</v>
      </c>
      <c r="AD39" s="50">
        <v>1341.7003</v>
      </c>
      <c r="AE39" s="50">
        <v>1323.1812</v>
      </c>
      <c r="AF39" s="50">
        <v>376.83819999999997</v>
      </c>
      <c r="AG39" s="50">
        <v>132.35210000000001</v>
      </c>
      <c r="AH39" s="50">
        <v>205.4091</v>
      </c>
      <c r="AI39" s="50">
        <v>278.46609999999998</v>
      </c>
      <c r="AJ39" s="50">
        <v>625.23199999999997</v>
      </c>
      <c r="AK39" s="50">
        <v>879.23249999999996</v>
      </c>
      <c r="AL39" s="50">
        <v>1091.4376</v>
      </c>
      <c r="AM39" s="50">
        <v>1517.3769</v>
      </c>
      <c r="AN39" s="50">
        <v>1643.6125999999999</v>
      </c>
      <c r="AO39" s="48"/>
      <c r="AP39" s="13"/>
      <c r="AQ39" s="13"/>
      <c r="AR39" s="13"/>
      <c r="AS39" s="13">
        <f t="shared" ref="AS39:AS45" si="103">SUM(N39:P39)</f>
        <v>4850.8149000000003</v>
      </c>
      <c r="AT39" s="13">
        <f t="shared" ref="AT39:AT45" si="104">SUM(Q39:S39)</f>
        <v>4520.3593999999994</v>
      </c>
      <c r="AU39" s="13">
        <f t="shared" ref="AU39:AU46" si="105">SUM(T39:V39)</f>
        <v>4634.3622999999998</v>
      </c>
      <c r="AV39" s="13">
        <f>SUM(W39:Y39)</f>
        <v>4749.5545000000002</v>
      </c>
      <c r="AW39" s="13">
        <f>SUM(Z39:AB39)</f>
        <v>4964.1381999999994</v>
      </c>
      <c r="AX39" s="13">
        <f>SUM(AC39:AE39)</f>
        <v>4680.0653999999995</v>
      </c>
      <c r="AY39" s="13">
        <f>SUM(AF39:AH39)</f>
        <v>714.59939999999995</v>
      </c>
      <c r="AZ39" s="13">
        <f>SUM(AI39:AK39)</f>
        <v>1782.9305999999999</v>
      </c>
      <c r="BA39" s="13">
        <f>SUM(AL39:AN39)</f>
        <v>4252.4270999999999</v>
      </c>
    </row>
    <row r="40" spans="1:53" ht="15.75" customHeight="1">
      <c r="A40" s="3">
        <v>2</v>
      </c>
      <c r="B40" s="8" t="str">
        <f t="shared" ref="B40:D40" si="106">+B24</f>
        <v>Shopping Cidade São Paulo</v>
      </c>
      <c r="C40" s="9" t="str">
        <f t="shared" si="106"/>
        <v>SP</v>
      </c>
      <c r="D40" s="9" t="str">
        <f t="shared" si="106"/>
        <v>CCP</v>
      </c>
      <c r="E40" s="13"/>
      <c r="F40" s="13"/>
      <c r="G40" s="13">
        <v>299.97978159999997</v>
      </c>
      <c r="H40" s="13">
        <v>295.2013192</v>
      </c>
      <c r="I40" s="13">
        <v>312.9359520000001</v>
      </c>
      <c r="J40" s="13">
        <v>305.36293760000007</v>
      </c>
      <c r="K40" s="13">
        <v>300.17443323192953</v>
      </c>
      <c r="L40" s="13">
        <v>326.55254000000014</v>
      </c>
      <c r="M40" s="10">
        <v>355.77776123192962</v>
      </c>
      <c r="N40" s="13">
        <v>325.98557003192951</v>
      </c>
      <c r="O40" s="13">
        <v>344.92369243192968</v>
      </c>
      <c r="P40" s="10">
        <v>377.63557963192972</v>
      </c>
      <c r="Q40" s="10">
        <v>509.47643999999991</v>
      </c>
      <c r="R40" s="10">
        <v>362.12989883192967</v>
      </c>
      <c r="S40" s="10">
        <v>334.70250923604965</v>
      </c>
      <c r="T40" s="10">
        <v>350.24605840000021</v>
      </c>
      <c r="U40" s="10">
        <v>358.77500079999999</v>
      </c>
      <c r="V40" s="10">
        <v>357.38409599999994</v>
      </c>
      <c r="W40" s="10">
        <v>346.56097999999997</v>
      </c>
      <c r="X40" s="10">
        <v>368.36664960000002</v>
      </c>
      <c r="Y40" s="10">
        <v>371.44301999999982</v>
      </c>
      <c r="Z40" s="50">
        <v>340.74183759999994</v>
      </c>
      <c r="AA40" s="50">
        <v>363.56455199999994</v>
      </c>
      <c r="AB40" s="50">
        <v>386.27608000000009</v>
      </c>
      <c r="AC40" s="50">
        <v>569.77838559999987</v>
      </c>
      <c r="AD40" s="50">
        <v>387.49199040000008</v>
      </c>
      <c r="AE40" s="50">
        <v>346.84938959999999</v>
      </c>
      <c r="AF40" s="50">
        <v>62.279779599999927</v>
      </c>
      <c r="AG40" s="50">
        <v>64.274642399999877</v>
      </c>
      <c r="AH40" s="50">
        <v>46.140811199999916</v>
      </c>
      <c r="AI40" s="50">
        <v>82.561300800000055</v>
      </c>
      <c r="AJ40" s="50">
        <v>117.64150823999988</v>
      </c>
      <c r="AK40" s="50">
        <v>144.74284159999991</v>
      </c>
      <c r="AL40" s="50">
        <v>169.38123039999988</v>
      </c>
      <c r="AM40" s="50">
        <v>209.41253919999991</v>
      </c>
      <c r="AN40" s="50">
        <v>112.24616495999992</v>
      </c>
      <c r="AP40" s="13">
        <f>SUM(E40:G40)</f>
        <v>299.97978159999997</v>
      </c>
      <c r="AQ40" s="13">
        <f>SUM(H40:J40)</f>
        <v>913.50020880000011</v>
      </c>
      <c r="AR40" s="13">
        <f>SUM(K40:M40)</f>
        <v>982.50473446385922</v>
      </c>
      <c r="AS40" s="13">
        <f t="shared" si="103"/>
        <v>1048.5448420957889</v>
      </c>
      <c r="AT40" s="13">
        <f t="shared" si="104"/>
        <v>1206.3088480679794</v>
      </c>
      <c r="AU40" s="13">
        <f t="shared" si="105"/>
        <v>1066.4051552000001</v>
      </c>
      <c r="AV40" s="13">
        <f t="shared" ref="AV40:AV47" si="107">SUM(W40:Y40)</f>
        <v>1086.3706496</v>
      </c>
      <c r="AW40" s="13">
        <f t="shared" ref="AW40:AW47" si="108">SUM(Z40:AB40)</f>
        <v>1090.5824696</v>
      </c>
      <c r="AX40" s="13">
        <f t="shared" ref="AX40:AX50" si="109">SUM(AC40:AE40)</f>
        <v>1304.1197655999999</v>
      </c>
      <c r="AY40" s="13">
        <f t="shared" ref="AY40:AY50" si="110">SUM(AF40:AH40)</f>
        <v>172.69523319999973</v>
      </c>
      <c r="AZ40" s="13">
        <f t="shared" ref="AZ40:AZ50" si="111">SUM(AI40:AK40)</f>
        <v>344.94565063999983</v>
      </c>
      <c r="BA40" s="13">
        <f t="shared" ref="BA40:BA50" si="112">SUM(AL40:AN40)</f>
        <v>491.03993455999972</v>
      </c>
    </row>
    <row r="41" spans="1:53" ht="15.75" customHeight="1">
      <c r="A41" s="3">
        <v>3</v>
      </c>
      <c r="B41" s="8" t="str">
        <f t="shared" ref="B41:D41" si="113">+B25</f>
        <v>Catarina Fashion Outlet</v>
      </c>
      <c r="C41" s="9" t="str">
        <f t="shared" si="113"/>
        <v>SP</v>
      </c>
      <c r="D41" s="9" t="str">
        <f t="shared" si="113"/>
        <v>JHSF</v>
      </c>
      <c r="E41" s="13"/>
      <c r="F41" s="13"/>
      <c r="G41" s="13"/>
      <c r="H41" s="13"/>
      <c r="I41" s="13"/>
      <c r="J41" s="13"/>
      <c r="K41" s="13"/>
      <c r="L41" s="13"/>
      <c r="M41" s="10"/>
      <c r="N41" s="49">
        <v>1774.08</v>
      </c>
      <c r="O41" s="49">
        <v>1246.08</v>
      </c>
      <c r="P41" s="50">
        <v>1658.24</v>
      </c>
      <c r="Q41" s="50">
        <v>2106.56</v>
      </c>
      <c r="R41" s="50">
        <v>1359.04</v>
      </c>
      <c r="S41" s="50">
        <v>1148.1600000000001</v>
      </c>
      <c r="T41" s="50">
        <v>2206.0587</v>
      </c>
      <c r="U41" s="50">
        <v>2070.5857999999998</v>
      </c>
      <c r="V41" s="50">
        <v>2098.5801999999999</v>
      </c>
      <c r="W41" s="50">
        <v>2524.9949000000001</v>
      </c>
      <c r="X41" s="50">
        <v>2413.0173</v>
      </c>
      <c r="Y41" s="50">
        <v>2171.0657000000001</v>
      </c>
      <c r="Z41" s="50">
        <v>2439.5120000000002</v>
      </c>
      <c r="AA41" s="50">
        <v>2311.5376000000001</v>
      </c>
      <c r="AB41" s="50">
        <v>3309.8379</v>
      </c>
      <c r="AC41" s="50">
        <v>4201.6594999999998</v>
      </c>
      <c r="AD41" s="50">
        <v>2739.4520000000002</v>
      </c>
      <c r="AE41" s="50">
        <v>2353.5291999999999</v>
      </c>
      <c r="AF41" s="50">
        <v>1042.7914000000001</v>
      </c>
      <c r="AG41" s="50">
        <v>129.97399999999999</v>
      </c>
      <c r="AH41" s="50">
        <v>245.45090000000002</v>
      </c>
      <c r="AI41" s="50">
        <v>866.32670000000007</v>
      </c>
      <c r="AJ41" s="50">
        <v>972.30550000000005</v>
      </c>
      <c r="AK41" s="50">
        <v>2042.0915</v>
      </c>
      <c r="AL41" s="50">
        <v>2272.0455000000002</v>
      </c>
      <c r="AM41" s="50">
        <v>3388.8220999999999</v>
      </c>
      <c r="AN41" s="50">
        <v>3895.7207000000003</v>
      </c>
      <c r="AO41" s="101"/>
      <c r="AP41" s="13"/>
      <c r="AQ41" s="13"/>
      <c r="AR41" s="13"/>
      <c r="AS41" s="13">
        <f t="shared" si="103"/>
        <v>4678.3999999999996</v>
      </c>
      <c r="AT41" s="13">
        <f t="shared" si="104"/>
        <v>4613.76</v>
      </c>
      <c r="AU41" s="13">
        <f t="shared" si="105"/>
        <v>6375.2247000000007</v>
      </c>
      <c r="AV41" s="13">
        <f t="shared" si="107"/>
        <v>7109.0779000000002</v>
      </c>
      <c r="AW41" s="13">
        <f t="shared" si="108"/>
        <v>8060.8875000000007</v>
      </c>
      <c r="AX41" s="13">
        <f t="shared" si="109"/>
        <v>9294.6406999999999</v>
      </c>
      <c r="AY41" s="13">
        <f t="shared" si="110"/>
        <v>1418.2163</v>
      </c>
      <c r="AZ41" s="13">
        <f t="shared" si="111"/>
        <v>3880.7237</v>
      </c>
      <c r="BA41" s="13">
        <f t="shared" si="112"/>
        <v>9556.5882999999994</v>
      </c>
    </row>
    <row r="42" spans="1:53" ht="15.75" customHeight="1">
      <c r="A42" s="3">
        <v>4</v>
      </c>
      <c r="B42" s="8" t="str">
        <f t="shared" ref="B42:D42" si="114">+B26</f>
        <v>Caxias Shopping</v>
      </c>
      <c r="C42" s="9" t="str">
        <f t="shared" si="114"/>
        <v>RJ</v>
      </c>
      <c r="D42" s="9" t="str">
        <f t="shared" si="114"/>
        <v>Aliansce Sonae</v>
      </c>
      <c r="E42" s="13">
        <v>1049.0253480000001</v>
      </c>
      <c r="F42" s="13">
        <v>728.63604099999986</v>
      </c>
      <c r="G42" s="13">
        <v>761.44525449999981</v>
      </c>
      <c r="H42" s="13">
        <v>783.08761299999992</v>
      </c>
      <c r="I42" s="13">
        <v>825.04669099999978</v>
      </c>
      <c r="J42" s="13">
        <v>798.18844350000018</v>
      </c>
      <c r="K42" s="13">
        <v>814.77238499999976</v>
      </c>
      <c r="L42" s="13">
        <v>843.60887799999989</v>
      </c>
      <c r="M42" s="10">
        <v>730.96211300000016</v>
      </c>
      <c r="N42" s="13">
        <v>794.02623649999998</v>
      </c>
      <c r="O42" s="13">
        <v>805.7860895</v>
      </c>
      <c r="P42" s="10">
        <v>1228.323803</v>
      </c>
      <c r="Q42" s="10">
        <v>1169.7055719999996</v>
      </c>
      <c r="R42" s="10">
        <v>917.46669699999973</v>
      </c>
      <c r="S42" s="10">
        <v>835.27676750000012</v>
      </c>
      <c r="T42" s="10">
        <v>894.14124100000004</v>
      </c>
      <c r="U42" s="10">
        <v>963.73127549999992</v>
      </c>
      <c r="V42" s="10">
        <v>928.37911949999989</v>
      </c>
      <c r="W42" s="10">
        <v>1004.9726224999999</v>
      </c>
      <c r="X42" s="10">
        <v>968.24258299999985</v>
      </c>
      <c r="Y42" s="10">
        <v>910.03468499999985</v>
      </c>
      <c r="Z42" s="50">
        <v>941.12143299999968</v>
      </c>
      <c r="AA42" s="50">
        <v>942.75627599999984</v>
      </c>
      <c r="AB42" s="50">
        <v>1227.2874565000002</v>
      </c>
      <c r="AC42" s="50">
        <v>1200.2830455000001</v>
      </c>
      <c r="AD42" s="50">
        <v>944.25595949999979</v>
      </c>
      <c r="AE42" s="50">
        <v>0</v>
      </c>
      <c r="AF42" s="50">
        <v>214.53489399999998</v>
      </c>
      <c r="AG42" s="50">
        <v>154.96387200000001</v>
      </c>
      <c r="AH42" s="50">
        <v>188.32059749999996</v>
      </c>
      <c r="AI42" s="50">
        <v>484.67617800000005</v>
      </c>
      <c r="AJ42" s="50">
        <v>608.43287399999997</v>
      </c>
      <c r="AK42" s="50">
        <v>679.24206000000004</v>
      </c>
      <c r="AL42" s="50">
        <v>763.29097250000007</v>
      </c>
      <c r="AM42" s="50">
        <v>807.44167699999991</v>
      </c>
      <c r="AN42" s="50">
        <v>1050.6925695</v>
      </c>
      <c r="AP42" s="13">
        <f>SUM(E42:G42)</f>
        <v>2539.1066434999998</v>
      </c>
      <c r="AQ42" s="13">
        <f>SUM(H42:J42)</f>
        <v>2406.3227474999999</v>
      </c>
      <c r="AR42" s="13">
        <f>SUM(K42:M42)</f>
        <v>2389.3433759999998</v>
      </c>
      <c r="AS42" s="13">
        <f t="shared" si="103"/>
        <v>2828.136129</v>
      </c>
      <c r="AT42" s="13">
        <f t="shared" si="104"/>
        <v>2922.4490364999992</v>
      </c>
      <c r="AU42" s="13">
        <f t="shared" si="105"/>
        <v>2786.251636</v>
      </c>
      <c r="AV42" s="13">
        <f t="shared" si="107"/>
        <v>2883.2498904999993</v>
      </c>
      <c r="AW42" s="13">
        <f t="shared" si="108"/>
        <v>3111.1651654999996</v>
      </c>
      <c r="AX42" s="13">
        <f t="shared" si="109"/>
        <v>2144.5390049999996</v>
      </c>
      <c r="AY42" s="13">
        <f t="shared" si="110"/>
        <v>557.81936350000001</v>
      </c>
      <c r="AZ42" s="13">
        <f t="shared" si="111"/>
        <v>1772.3511120000001</v>
      </c>
      <c r="BA42" s="13">
        <f t="shared" si="112"/>
        <v>2621.4252189999997</v>
      </c>
    </row>
    <row r="43" spans="1:53" ht="15.75" customHeight="1">
      <c r="A43" s="3">
        <v>5</v>
      </c>
      <c r="B43" s="8" t="str">
        <f t="shared" ref="B43:D43" si="115">+B27</f>
        <v>Shopping Bela Vista</v>
      </c>
      <c r="C43" s="9" t="str">
        <f t="shared" si="115"/>
        <v>BA</v>
      </c>
      <c r="D43" s="9" t="str">
        <f t="shared" si="115"/>
        <v>JHSF</v>
      </c>
      <c r="E43" s="13"/>
      <c r="F43" s="13"/>
      <c r="G43" s="13"/>
      <c r="H43" s="13"/>
      <c r="I43" s="13"/>
      <c r="J43" s="13"/>
      <c r="K43" s="13"/>
      <c r="L43" s="13"/>
      <c r="M43" s="10"/>
      <c r="N43" s="49">
        <v>965.11379999999997</v>
      </c>
      <c r="O43" s="49">
        <v>950.98039215686276</v>
      </c>
      <c r="P43" s="50">
        <v>1048.8165554999998</v>
      </c>
      <c r="Q43" s="50">
        <v>1231.0074</v>
      </c>
      <c r="R43" s="50">
        <v>873.65039999999999</v>
      </c>
      <c r="S43" s="50">
        <v>912.3848999999999</v>
      </c>
      <c r="T43" s="50">
        <v>951.36929999999995</v>
      </c>
      <c r="U43" s="50">
        <v>963.36449999999991</v>
      </c>
      <c r="V43" s="50">
        <v>953.86829999999998</v>
      </c>
      <c r="W43" s="50">
        <v>1475.9094</v>
      </c>
      <c r="X43" s="50">
        <v>969.36209999999994</v>
      </c>
      <c r="Y43" s="50">
        <v>979.35809999999992</v>
      </c>
      <c r="Z43" s="50">
        <v>1023.8403</v>
      </c>
      <c r="AA43" s="50">
        <v>1011.8450999999999</v>
      </c>
      <c r="AB43" s="50">
        <v>1206.2673</v>
      </c>
      <c r="AC43" s="50">
        <v>1325.2196999999999</v>
      </c>
      <c r="AD43" s="50">
        <v>1033.8363000000002</v>
      </c>
      <c r="AE43" s="50">
        <v>915.88349999999991</v>
      </c>
      <c r="AF43" s="50">
        <v>274.14029999999997</v>
      </c>
      <c r="AG43" s="50">
        <v>123.2007</v>
      </c>
      <c r="AH43" s="50">
        <v>114.45419999999999</v>
      </c>
      <c r="AI43" s="50">
        <v>552.52890000000002</v>
      </c>
      <c r="AJ43" s="50">
        <v>297.1311</v>
      </c>
      <c r="AK43" s="50">
        <v>477.0591</v>
      </c>
      <c r="AL43" s="50">
        <v>678.72839999999997</v>
      </c>
      <c r="AM43" s="50">
        <v>805.42769999999996</v>
      </c>
      <c r="AN43" s="50">
        <v>905.13779999999997</v>
      </c>
      <c r="AO43" s="101"/>
      <c r="AP43" s="13"/>
      <c r="AQ43" s="13"/>
      <c r="AR43" s="13"/>
      <c r="AS43" s="13">
        <f t="shared" si="103"/>
        <v>2964.9107476568624</v>
      </c>
      <c r="AT43" s="13">
        <f t="shared" si="104"/>
        <v>3017.0427</v>
      </c>
      <c r="AU43" s="13">
        <f t="shared" si="105"/>
        <v>2868.6021000000001</v>
      </c>
      <c r="AV43" s="13">
        <f t="shared" si="107"/>
        <v>3424.6295999999998</v>
      </c>
      <c r="AW43" s="13">
        <f t="shared" si="108"/>
        <v>3241.9526999999998</v>
      </c>
      <c r="AX43" s="13">
        <f t="shared" si="109"/>
        <v>3274.9395</v>
      </c>
      <c r="AY43" s="13">
        <f t="shared" si="110"/>
        <v>511.79519999999991</v>
      </c>
      <c r="AZ43" s="13">
        <f t="shared" si="111"/>
        <v>1326.7191</v>
      </c>
      <c r="BA43" s="13">
        <f t="shared" si="112"/>
        <v>2389.2938999999997</v>
      </c>
    </row>
    <row r="44" spans="1:53" ht="15.75" customHeight="1">
      <c r="A44" s="3">
        <v>6</v>
      </c>
      <c r="B44" s="8" t="str">
        <f t="shared" ref="B44:D44" si="116">+B28</f>
        <v>Parque Shopping Belém</v>
      </c>
      <c r="C44" s="9" t="str">
        <f t="shared" si="116"/>
        <v>PA</v>
      </c>
      <c r="D44" s="9" t="str">
        <f t="shared" si="116"/>
        <v>Aliansce Sonae</v>
      </c>
      <c r="E44" s="13"/>
      <c r="F44" s="13"/>
      <c r="G44" s="13">
        <v>431.98702999999989</v>
      </c>
      <c r="H44" s="13">
        <v>457.48369250000002</v>
      </c>
      <c r="I44" s="13">
        <v>468.63996500000002</v>
      </c>
      <c r="J44" s="13">
        <v>464.90151500000002</v>
      </c>
      <c r="K44" s="13">
        <v>526.65438500000005</v>
      </c>
      <c r="L44" s="13">
        <v>429.05879499999998</v>
      </c>
      <c r="M44" s="10">
        <v>470.90241749999996</v>
      </c>
      <c r="N44" s="13">
        <v>499.43754749999999</v>
      </c>
      <c r="O44" s="13">
        <v>496.06708500000002</v>
      </c>
      <c r="P44" s="10">
        <v>604.51473499999997</v>
      </c>
      <c r="Q44" s="10">
        <v>835.1707775000001</v>
      </c>
      <c r="R44" s="10">
        <v>474.62938249999991</v>
      </c>
      <c r="S44" s="10">
        <v>554.54638999999986</v>
      </c>
      <c r="T44" s="10">
        <v>515.99588000000006</v>
      </c>
      <c r="U44" s="10">
        <v>619.0880125000001</v>
      </c>
      <c r="V44" s="10">
        <v>528.66750500000001</v>
      </c>
      <c r="W44" s="10">
        <v>559.80891499999996</v>
      </c>
      <c r="X44" s="10">
        <v>534.42529500000001</v>
      </c>
      <c r="Y44" s="10">
        <v>521.45381000000009</v>
      </c>
      <c r="Z44" s="50">
        <v>532.7115849999999</v>
      </c>
      <c r="AA44" s="50">
        <v>552.7201725000001</v>
      </c>
      <c r="AB44" s="50">
        <v>644.57320249999998</v>
      </c>
      <c r="AC44" s="50">
        <v>968.75798500000008</v>
      </c>
      <c r="AD44" s="50">
        <v>501.15316750000005</v>
      </c>
      <c r="AE44" s="50">
        <v>475.00371000000001</v>
      </c>
      <c r="AF44" s="50">
        <v>12.408837500000001</v>
      </c>
      <c r="AG44" s="50">
        <v>70.409444999999991</v>
      </c>
      <c r="AH44" s="50">
        <v>71.895035000000021</v>
      </c>
      <c r="AI44" s="50">
        <v>221.42147000000008</v>
      </c>
      <c r="AJ44" s="50">
        <v>385.33579750000035</v>
      </c>
      <c r="AK44" s="50">
        <v>458.52961999999991</v>
      </c>
      <c r="AL44" s="10" t="s">
        <v>85</v>
      </c>
      <c r="AM44" s="10" t="s">
        <v>85</v>
      </c>
      <c r="AN44" s="10" t="s">
        <v>85</v>
      </c>
      <c r="AP44" s="13">
        <f>SUM(E44:G44)</f>
        <v>431.98702999999989</v>
      </c>
      <c r="AQ44" s="13">
        <f>SUM(H44:J44)</f>
        <v>1391.0251725000001</v>
      </c>
      <c r="AR44" s="13">
        <f>SUM(K44:M44)</f>
        <v>1426.6155974999999</v>
      </c>
      <c r="AS44" s="13">
        <f t="shared" si="103"/>
        <v>1600.0193675</v>
      </c>
      <c r="AT44" s="13">
        <f t="shared" si="104"/>
        <v>1864.3465499999998</v>
      </c>
      <c r="AU44" s="13">
        <f t="shared" si="105"/>
        <v>1663.7513975000002</v>
      </c>
      <c r="AV44" s="13">
        <f t="shared" si="107"/>
        <v>1615.6880200000001</v>
      </c>
      <c r="AW44" s="13">
        <f t="shared" si="108"/>
        <v>1730.00496</v>
      </c>
      <c r="AX44" s="13">
        <f t="shared" si="109"/>
        <v>1944.9148625</v>
      </c>
      <c r="AY44" s="13">
        <f t="shared" si="110"/>
        <v>154.71331750000002</v>
      </c>
      <c r="AZ44" s="13">
        <f t="shared" si="111"/>
        <v>1065.2868875000004</v>
      </c>
      <c r="BA44" s="13">
        <f t="shared" si="112"/>
        <v>0</v>
      </c>
    </row>
    <row r="45" spans="1:53" ht="15.75" customHeight="1">
      <c r="A45" s="3">
        <v>7</v>
      </c>
      <c r="B45" s="8" t="str">
        <f t="shared" ref="B45:D45" si="117">+B29</f>
        <v>Shopping Ponta Negra</v>
      </c>
      <c r="C45" s="9" t="str">
        <f t="shared" si="117"/>
        <v>AM</v>
      </c>
      <c r="D45" s="9" t="str">
        <f t="shared" si="117"/>
        <v>JHSF</v>
      </c>
      <c r="E45" s="13"/>
      <c r="F45" s="13"/>
      <c r="G45" s="13"/>
      <c r="H45" s="13"/>
      <c r="I45" s="13"/>
      <c r="J45" s="13"/>
      <c r="K45" s="13"/>
      <c r="L45" s="13"/>
      <c r="M45" s="10"/>
      <c r="N45" s="49">
        <v>994.15140000000008</v>
      </c>
      <c r="O45" s="49">
        <v>1140.9147</v>
      </c>
      <c r="P45" s="50">
        <v>1349.6625000000001</v>
      </c>
      <c r="Q45" s="50">
        <v>1549.2126000000001</v>
      </c>
      <c r="R45" s="50">
        <v>1149.3126000000002</v>
      </c>
      <c r="S45" s="50">
        <v>969.75750000000005</v>
      </c>
      <c r="T45" s="50">
        <v>1135.3161</v>
      </c>
      <c r="U45" s="50">
        <v>999.75000000000011</v>
      </c>
      <c r="V45" s="50">
        <v>1095.3261</v>
      </c>
      <c r="W45" s="50">
        <v>844.1889000000001</v>
      </c>
      <c r="X45" s="50">
        <v>891.77700000000004</v>
      </c>
      <c r="Y45" s="50">
        <v>844.58880000000011</v>
      </c>
      <c r="Z45" s="50">
        <v>1150.1124000000002</v>
      </c>
      <c r="AA45" s="50">
        <v>1141.7145</v>
      </c>
      <c r="AB45" s="50">
        <v>1365.2586000000001</v>
      </c>
      <c r="AC45" s="50">
        <v>1432.0419000000002</v>
      </c>
      <c r="AD45" s="50">
        <v>1019.7450000000001</v>
      </c>
      <c r="AE45" s="50">
        <v>1086.9282000000001</v>
      </c>
      <c r="AF45" s="50">
        <v>373.50660000000005</v>
      </c>
      <c r="AG45" s="50">
        <v>128.76780000000002</v>
      </c>
      <c r="AH45" s="50">
        <v>183.95400000000001</v>
      </c>
      <c r="AI45" s="50">
        <v>506.67329999999998</v>
      </c>
      <c r="AJ45" s="50">
        <v>922.5693</v>
      </c>
      <c r="AK45" s="50">
        <v>710.22239999999999</v>
      </c>
      <c r="AL45" s="50">
        <v>1142.9142000000002</v>
      </c>
      <c r="AM45" s="50">
        <v>974.95620000000008</v>
      </c>
      <c r="AN45" s="50">
        <v>1106.9232000000002</v>
      </c>
      <c r="AO45" s="101"/>
      <c r="AP45" s="13"/>
      <c r="AQ45" s="13"/>
      <c r="AR45" s="13"/>
      <c r="AS45" s="13">
        <f t="shared" si="103"/>
        <v>3484.7286000000004</v>
      </c>
      <c r="AT45" s="13">
        <f t="shared" si="104"/>
        <v>3668.2827000000002</v>
      </c>
      <c r="AU45" s="13">
        <f t="shared" si="105"/>
        <v>3230.3922000000002</v>
      </c>
      <c r="AV45" s="13">
        <f t="shared" si="107"/>
        <v>2580.5547000000001</v>
      </c>
      <c r="AW45" s="13">
        <f t="shared" si="108"/>
        <v>3657.0855000000001</v>
      </c>
      <c r="AX45" s="13">
        <f t="shared" si="109"/>
        <v>3538.7151000000003</v>
      </c>
      <c r="AY45" s="13">
        <f t="shared" si="110"/>
        <v>686.22840000000008</v>
      </c>
      <c r="AZ45" s="13">
        <f t="shared" si="111"/>
        <v>2139.4650000000001</v>
      </c>
      <c r="BA45" s="13">
        <f t="shared" si="112"/>
        <v>3224.7936000000004</v>
      </c>
    </row>
    <row r="46" spans="1:53" ht="15.75" customHeight="1">
      <c r="A46" s="3">
        <v>8</v>
      </c>
      <c r="B46" s="8" t="str">
        <f t="shared" ref="B46:D46" si="118">+B30</f>
        <v>Santana Parque Shopping</v>
      </c>
      <c r="C46" s="9" t="str">
        <f t="shared" si="118"/>
        <v>SP</v>
      </c>
      <c r="D46" s="9" t="str">
        <f t="shared" si="118"/>
        <v>Aliansce Sonae</v>
      </c>
      <c r="E46" s="13"/>
      <c r="F46" s="13"/>
      <c r="G46" s="13"/>
      <c r="H46" s="13"/>
      <c r="I46" s="13"/>
      <c r="J46" s="13"/>
      <c r="K46" s="13"/>
      <c r="L46" s="13"/>
      <c r="M46" s="10"/>
      <c r="N46" s="49"/>
      <c r="O46" s="49"/>
      <c r="P46" s="50"/>
      <c r="Q46" s="50"/>
      <c r="R46" s="50"/>
      <c r="S46" s="50"/>
      <c r="T46" s="50">
        <v>421.99710000000005</v>
      </c>
      <c r="U46" s="50">
        <v>356.80582500000003</v>
      </c>
      <c r="V46" s="50">
        <v>362.33281949999997</v>
      </c>
      <c r="W46" s="50">
        <v>404.42483550000009</v>
      </c>
      <c r="X46" s="50">
        <v>392.15169300000002</v>
      </c>
      <c r="Y46" s="50">
        <v>347.67033299999991</v>
      </c>
      <c r="Z46" s="50">
        <v>408.69947250000001</v>
      </c>
      <c r="AA46" s="50">
        <v>418.14854249999991</v>
      </c>
      <c r="AB46" s="50">
        <v>404.329206</v>
      </c>
      <c r="AC46" s="50">
        <v>596.6994555</v>
      </c>
      <c r="AD46" s="50">
        <v>367.379931</v>
      </c>
      <c r="AE46" s="50">
        <v>348.98033249999992</v>
      </c>
      <c r="AF46" s="50">
        <v>22.877586000000001</v>
      </c>
      <c r="AG46" s="50">
        <v>52.273469999999989</v>
      </c>
      <c r="AH46" s="50">
        <v>32.771764499999996</v>
      </c>
      <c r="AI46" s="50">
        <v>56.321786999999986</v>
      </c>
      <c r="AJ46" s="50">
        <v>141.08559150000005</v>
      </c>
      <c r="AK46" s="50">
        <v>186.04180499999995</v>
      </c>
      <c r="AL46" s="50">
        <v>195.53421300000002</v>
      </c>
      <c r="AM46" s="50">
        <v>261.30773850000003</v>
      </c>
      <c r="AN46" s="50">
        <v>315.25125150000002</v>
      </c>
      <c r="AP46" s="13"/>
      <c r="AQ46" s="13"/>
      <c r="AR46" s="13"/>
      <c r="AS46" s="13"/>
      <c r="AT46" s="13"/>
      <c r="AU46" s="13">
        <f t="shared" si="105"/>
        <v>1141.1357445000001</v>
      </c>
      <c r="AV46" s="13">
        <f t="shared" si="107"/>
        <v>1144.2468615</v>
      </c>
      <c r="AW46" s="13">
        <f t="shared" si="108"/>
        <v>1231.1772209999999</v>
      </c>
      <c r="AX46" s="13">
        <f t="shared" si="109"/>
        <v>1313.0597189999999</v>
      </c>
      <c r="AY46" s="13">
        <f t="shared" si="110"/>
        <v>107.92282049999997</v>
      </c>
      <c r="AZ46" s="13">
        <f t="shared" si="111"/>
        <v>383.4491835</v>
      </c>
      <c r="BA46" s="13">
        <f t="shared" si="112"/>
        <v>772.09320300000013</v>
      </c>
    </row>
    <row r="47" spans="1:53" ht="15.75" customHeight="1">
      <c r="A47" s="3">
        <v>9</v>
      </c>
      <c r="B47" s="8" t="str">
        <f t="shared" ref="B47:D47" si="119">+B31</f>
        <v>Plaza Sul Shopping</v>
      </c>
      <c r="C47" s="9" t="str">
        <f t="shared" si="119"/>
        <v>SP</v>
      </c>
      <c r="D47" s="9" t="str">
        <f t="shared" si="119"/>
        <v>Aliansce Sonae</v>
      </c>
      <c r="E47" s="13"/>
      <c r="F47" s="13"/>
      <c r="G47" s="13"/>
      <c r="H47" s="13"/>
      <c r="I47" s="13"/>
      <c r="J47" s="13"/>
      <c r="K47" s="13"/>
      <c r="L47" s="13"/>
      <c r="M47" s="10"/>
      <c r="N47" s="49"/>
      <c r="O47" s="49"/>
      <c r="P47" s="50"/>
      <c r="Q47" s="50"/>
      <c r="R47" s="50"/>
      <c r="S47" s="50"/>
      <c r="T47" s="50"/>
      <c r="U47" s="50"/>
      <c r="V47" s="50"/>
      <c r="W47" s="50"/>
      <c r="X47" s="50">
        <v>356.05212299999994</v>
      </c>
      <c r="Y47" s="50">
        <v>324.2018829999999</v>
      </c>
      <c r="Z47" s="50">
        <v>362.30832099999998</v>
      </c>
      <c r="AA47" s="50">
        <v>389.75997100000001</v>
      </c>
      <c r="AB47" s="50">
        <v>578.88758700000017</v>
      </c>
      <c r="AC47" s="50">
        <v>392.91218299999997</v>
      </c>
      <c r="AD47" s="50">
        <v>354.82900500000005</v>
      </c>
      <c r="AE47" s="50">
        <v>221.52279600000008</v>
      </c>
      <c r="AF47" s="50">
        <v>-11.45409599999995</v>
      </c>
      <c r="AG47" s="50">
        <v>22.066284999999915</v>
      </c>
      <c r="AH47" s="50">
        <v>-4.0928950000000421</v>
      </c>
      <c r="AI47" s="50">
        <v>140.90608199999994</v>
      </c>
      <c r="AJ47" s="50">
        <v>206.14253500000004</v>
      </c>
      <c r="AK47" s="50">
        <v>183.95652200000001</v>
      </c>
      <c r="AL47" s="50">
        <v>246.37511999999992</v>
      </c>
      <c r="AM47" s="50">
        <v>267.88197500000001</v>
      </c>
      <c r="AN47" s="50">
        <v>401.90264000000013</v>
      </c>
      <c r="AP47" s="13"/>
      <c r="AQ47" s="13"/>
      <c r="AR47" s="13"/>
      <c r="AS47" s="13"/>
      <c r="AT47" s="13"/>
      <c r="AU47" s="13"/>
      <c r="AV47" s="13">
        <f t="shared" si="107"/>
        <v>680.25400599999989</v>
      </c>
      <c r="AW47" s="13">
        <f t="shared" si="108"/>
        <v>1330.9558790000001</v>
      </c>
      <c r="AX47" s="13">
        <f t="shared" si="109"/>
        <v>969.26398400000005</v>
      </c>
      <c r="AY47" s="13">
        <f t="shared" si="110"/>
        <v>6.5192939999999231</v>
      </c>
      <c r="AZ47" s="13">
        <f t="shared" si="111"/>
        <v>531.00513899999999</v>
      </c>
      <c r="BA47" s="13">
        <f t="shared" si="112"/>
        <v>916.15973500000007</v>
      </c>
    </row>
    <row r="48" spans="1:53" ht="15.75" customHeight="1">
      <c r="A48" s="3">
        <v>10</v>
      </c>
      <c r="B48" s="8" t="str">
        <f t="shared" ref="B48:D48" si="120">+B32</f>
        <v>Natal Shopping</v>
      </c>
      <c r="C48" s="9" t="str">
        <f t="shared" si="120"/>
        <v>RN</v>
      </c>
      <c r="D48" s="9" t="str">
        <f t="shared" si="120"/>
        <v>Ancar Ivanhoé</v>
      </c>
      <c r="E48" s="13"/>
      <c r="F48" s="13"/>
      <c r="G48" s="13"/>
      <c r="H48" s="13"/>
      <c r="I48" s="13"/>
      <c r="J48" s="13"/>
      <c r="K48" s="13"/>
      <c r="L48" s="13"/>
      <c r="M48" s="10"/>
      <c r="N48" s="49"/>
      <c r="O48" s="49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>
        <v>893.76224400000001</v>
      </c>
      <c r="AA48" s="50">
        <v>1135.1809304999999</v>
      </c>
      <c r="AB48" s="50">
        <v>1864.822635</v>
      </c>
      <c r="AC48" s="50">
        <v>1185.6803895</v>
      </c>
      <c r="AD48" s="50">
        <v>941.313402</v>
      </c>
      <c r="AE48" s="50">
        <v>265.35406499999999</v>
      </c>
      <c r="AF48" s="50">
        <v>499.77748800000001</v>
      </c>
      <c r="AG48" s="50">
        <v>1410.6028859999999</v>
      </c>
      <c r="AH48" s="50">
        <v>1054.3877730000002</v>
      </c>
      <c r="AI48" s="50">
        <v>1191.1032180000002</v>
      </c>
      <c r="AJ48" s="50">
        <v>834.17713199999992</v>
      </c>
      <c r="AK48" s="50">
        <v>1029.3862230000002</v>
      </c>
      <c r="AL48" s="50">
        <v>1008.9385785000001</v>
      </c>
      <c r="AM48" s="50">
        <v>1069.5071430000003</v>
      </c>
      <c r="AN48" s="50">
        <v>1691.6320935000001</v>
      </c>
      <c r="AP48" s="13"/>
      <c r="AQ48" s="13"/>
      <c r="AR48" s="13"/>
      <c r="AS48" s="13"/>
      <c r="AT48" s="13"/>
      <c r="AU48" s="13"/>
      <c r="AV48" s="13">
        <f t="shared" ref="AV48:AV49" si="121">SUM(W48:Y48)</f>
        <v>0</v>
      </c>
      <c r="AW48" s="13">
        <f t="shared" ref="AW48:AW49" si="122">SUM(Z48:AB48)</f>
        <v>3893.7658094999997</v>
      </c>
      <c r="AX48" s="13">
        <f t="shared" si="109"/>
        <v>2392.3478565</v>
      </c>
      <c r="AY48" s="13">
        <f t="shared" si="110"/>
        <v>2964.7681469999998</v>
      </c>
      <c r="AZ48" s="13">
        <f t="shared" si="111"/>
        <v>3054.6665730000004</v>
      </c>
      <c r="BA48" s="13">
        <f t="shared" si="112"/>
        <v>3770.0778150000006</v>
      </c>
    </row>
    <row r="49" spans="1:53" ht="15.75" customHeight="1">
      <c r="A49" s="3">
        <v>11</v>
      </c>
      <c r="B49" s="8" t="str">
        <f t="shared" ref="B49:D50" si="123">+B33</f>
        <v>Shopping Downtown</v>
      </c>
      <c r="C49" s="9" t="str">
        <f t="shared" si="123"/>
        <v>RJ</v>
      </c>
      <c r="D49" s="9" t="str">
        <f t="shared" si="123"/>
        <v>Ancar Ivanhoé</v>
      </c>
      <c r="E49" s="13"/>
      <c r="F49" s="13"/>
      <c r="G49" s="13"/>
      <c r="H49" s="13"/>
      <c r="I49" s="13"/>
      <c r="J49" s="13"/>
      <c r="K49" s="13"/>
      <c r="L49" s="13"/>
      <c r="M49" s="10"/>
      <c r="N49" s="49"/>
      <c r="O49" s="49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>
        <v>900.70611999999994</v>
      </c>
      <c r="AA49" s="50">
        <v>912.26192999999989</v>
      </c>
      <c r="AB49" s="50">
        <v>1483.5065300000001</v>
      </c>
      <c r="AC49" s="50">
        <v>1165.1935000000001</v>
      </c>
      <c r="AD49" s="50">
        <v>932.18830000000003</v>
      </c>
      <c r="AE49" s="50">
        <v>9.5160599999999995</v>
      </c>
      <c r="AF49" s="50">
        <v>482.42409000000004</v>
      </c>
      <c r="AG49" s="50">
        <v>2075.9448400000001</v>
      </c>
      <c r="AH49" s="50">
        <v>1357.8123999999998</v>
      </c>
      <c r="AI49" s="50">
        <v>904.46930999999995</v>
      </c>
      <c r="AJ49" s="50">
        <v>913.94818000000009</v>
      </c>
      <c r="AK49" s="50">
        <v>898.35348999999997</v>
      </c>
      <c r="AL49" s="50">
        <v>929.96731000000011</v>
      </c>
      <c r="AM49" s="50">
        <v>940.03800999999987</v>
      </c>
      <c r="AN49" s="50">
        <v>1640.2946700000002</v>
      </c>
      <c r="AP49" s="13"/>
      <c r="AQ49" s="13"/>
      <c r="AR49" s="13"/>
      <c r="AS49" s="13"/>
      <c r="AT49" s="13"/>
      <c r="AU49" s="13"/>
      <c r="AV49" s="13">
        <f t="shared" si="121"/>
        <v>0</v>
      </c>
      <c r="AW49" s="13">
        <f t="shared" si="122"/>
        <v>3296.4745800000001</v>
      </c>
      <c r="AX49" s="13">
        <f t="shared" si="109"/>
        <v>2106.89786</v>
      </c>
      <c r="AY49" s="13">
        <f t="shared" si="110"/>
        <v>3916.1813299999999</v>
      </c>
      <c r="AZ49" s="13">
        <f t="shared" si="111"/>
        <v>2716.7709800000002</v>
      </c>
      <c r="BA49" s="13">
        <f t="shared" si="112"/>
        <v>3510.2999900000004</v>
      </c>
    </row>
    <row r="50" spans="1:53" ht="15.75" customHeight="1">
      <c r="A50" s="3">
        <v>12</v>
      </c>
      <c r="B50" s="8" t="str">
        <f t="shared" si="123"/>
        <v>Internacional Shopping</v>
      </c>
      <c r="C50" s="9" t="str">
        <f t="shared" si="123"/>
        <v>SP</v>
      </c>
      <c r="D50" s="9" t="str">
        <f t="shared" si="123"/>
        <v>Gazit Brasil</v>
      </c>
      <c r="E50" s="63"/>
      <c r="F50" s="63"/>
      <c r="G50" s="63"/>
      <c r="H50" s="63"/>
      <c r="I50" s="63"/>
      <c r="J50" s="63"/>
      <c r="K50" s="63"/>
      <c r="L50" s="63"/>
      <c r="M50" s="63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>
        <v>1435.7851763610001</v>
      </c>
      <c r="AD50" s="69">
        <v>1456.5075004750001</v>
      </c>
      <c r="AE50" s="69">
        <v>1003.8017867579998</v>
      </c>
      <c r="AF50" s="50">
        <v>75.347207519000008</v>
      </c>
      <c r="AG50" s="50">
        <v>80.870470616999995</v>
      </c>
      <c r="AH50" s="50">
        <v>380.15107660299992</v>
      </c>
      <c r="AI50" s="50">
        <v>1125.1169571369999</v>
      </c>
      <c r="AJ50" s="50">
        <v>1170.4078181940004</v>
      </c>
      <c r="AK50" s="50">
        <v>1275.3263622000011</v>
      </c>
      <c r="AL50" s="50">
        <v>1367.4691400669985</v>
      </c>
      <c r="AM50" s="50">
        <v>1373.7150357529993</v>
      </c>
      <c r="AN50" s="50">
        <v>2452.2793979500002</v>
      </c>
      <c r="AP50" s="63"/>
      <c r="AQ50" s="63"/>
      <c r="AR50" s="63"/>
      <c r="AS50" s="63"/>
      <c r="AT50" s="63"/>
      <c r="AU50" s="63"/>
      <c r="AV50" s="63"/>
      <c r="AW50" s="63"/>
      <c r="AX50" s="13">
        <f t="shared" si="109"/>
        <v>3896.094463594</v>
      </c>
      <c r="AY50" s="13">
        <f t="shared" si="110"/>
        <v>536.368754739</v>
      </c>
      <c r="AZ50" s="13">
        <f t="shared" si="111"/>
        <v>3570.8511375310018</v>
      </c>
      <c r="BA50" s="13">
        <f t="shared" si="112"/>
        <v>5193.4635737699982</v>
      </c>
    </row>
    <row r="51" spans="1:53" ht="17.25" customHeight="1">
      <c r="B51" s="21" t="s">
        <v>61</v>
      </c>
      <c r="C51" s="29"/>
      <c r="D51" s="22"/>
      <c r="E51" s="24">
        <f>SUM(E39:E50)</f>
        <v>1049.0253480000001</v>
      </c>
      <c r="F51" s="24">
        <f t="shared" ref="F51:AH51" si="124">SUM(F39:F50)</f>
        <v>728.63604099999986</v>
      </c>
      <c r="G51" s="24">
        <f t="shared" si="124"/>
        <v>1493.4120660999997</v>
      </c>
      <c r="H51" s="24">
        <f t="shared" si="124"/>
        <v>1535.7726246999998</v>
      </c>
      <c r="I51" s="24">
        <f t="shared" si="124"/>
        <v>1606.6226079999999</v>
      </c>
      <c r="J51" s="24">
        <f t="shared" si="124"/>
        <v>1568.4528961000003</v>
      </c>
      <c r="K51" s="24">
        <f t="shared" si="124"/>
        <v>1641.6012032319293</v>
      </c>
      <c r="L51" s="24">
        <f t="shared" si="124"/>
        <v>1599.2202130000001</v>
      </c>
      <c r="M51" s="24">
        <f t="shared" si="124"/>
        <v>1557.6422917319296</v>
      </c>
      <c r="N51" s="24">
        <f t="shared" si="124"/>
        <v>6954.9515540319289</v>
      </c>
      <c r="O51" s="24">
        <f t="shared" si="124"/>
        <v>6526.4245590887922</v>
      </c>
      <c r="P51" s="24">
        <f t="shared" si="124"/>
        <v>7974.1784731319294</v>
      </c>
      <c r="Q51" s="24">
        <f t="shared" si="124"/>
        <v>9110.1568895</v>
      </c>
      <c r="R51" s="24">
        <f t="shared" si="124"/>
        <v>6554.0444783319299</v>
      </c>
      <c r="S51" s="24">
        <f t="shared" si="124"/>
        <v>6148.3478667360487</v>
      </c>
      <c r="T51" s="24">
        <f t="shared" si="124"/>
        <v>8000.4865794000016</v>
      </c>
      <c r="U51" s="24">
        <f t="shared" si="124"/>
        <v>7881.4185138000003</v>
      </c>
      <c r="V51" s="24">
        <f t="shared" si="124"/>
        <v>7884.2201400000013</v>
      </c>
      <c r="W51" s="24">
        <f t="shared" si="124"/>
        <v>8868.695353000001</v>
      </c>
      <c r="X51" s="24">
        <f t="shared" si="124"/>
        <v>8364.3889436000009</v>
      </c>
      <c r="Y51" s="24">
        <f t="shared" si="124"/>
        <v>8040.5418310000005</v>
      </c>
      <c r="Z51" s="24">
        <f t="shared" si="124"/>
        <v>10637.807913099999</v>
      </c>
      <c r="AA51" s="24">
        <f t="shared" si="124"/>
        <v>10625.338574500001</v>
      </c>
      <c r="AB51" s="24">
        <f t="shared" si="124"/>
        <v>14345.043497000001</v>
      </c>
      <c r="AC51" s="24">
        <f t="shared" si="124"/>
        <v>16489.195120461001</v>
      </c>
      <c r="AD51" s="24">
        <f t="shared" si="124"/>
        <v>12019.852855874999</v>
      </c>
      <c r="AE51" s="24">
        <f t="shared" si="124"/>
        <v>8350.5502398580011</v>
      </c>
      <c r="AF51" s="24">
        <f t="shared" si="124"/>
        <v>3425.4722866190004</v>
      </c>
      <c r="AG51" s="24">
        <f t="shared" si="124"/>
        <v>4445.7005110170003</v>
      </c>
      <c r="AH51" s="24">
        <f t="shared" si="124"/>
        <v>3876.6547628029998</v>
      </c>
      <c r="AI51" s="24">
        <f t="shared" ref="AI51" si="125">SUM(AI39:AI50)</f>
        <v>6410.5713029370008</v>
      </c>
      <c r="AJ51" s="24">
        <f t="shared" ref="AJ51" si="126">SUM(AJ39:AJ50)</f>
        <v>7194.4093364340015</v>
      </c>
      <c r="AK51" s="24">
        <f t="shared" ref="AK51:AN51" si="127">SUM(AK39:AK50)</f>
        <v>8964.1844238000012</v>
      </c>
      <c r="AL51" s="24">
        <f t="shared" si="127"/>
        <v>9866.0822644669988</v>
      </c>
      <c r="AM51" s="24">
        <f t="shared" si="127"/>
        <v>11615.887018452999</v>
      </c>
      <c r="AN51" s="24">
        <f t="shared" si="127"/>
        <v>15215.693087410002</v>
      </c>
      <c r="AP51" s="24">
        <f>SUM(AP39:AP50)</f>
        <v>3271.0734550999996</v>
      </c>
      <c r="AQ51" s="24">
        <f t="shared" ref="AQ51:AY51" si="128">SUM(AQ39:AQ50)</f>
        <v>4710.8481288000003</v>
      </c>
      <c r="AR51" s="24">
        <f t="shared" si="128"/>
        <v>4798.4637079638587</v>
      </c>
      <c r="AS51" s="24">
        <f t="shared" si="128"/>
        <v>21455.554586252656</v>
      </c>
      <c r="AT51" s="24">
        <f t="shared" si="128"/>
        <v>21812.549234567978</v>
      </c>
      <c r="AU51" s="24">
        <f t="shared" si="128"/>
        <v>23766.125233200004</v>
      </c>
      <c r="AV51" s="24">
        <f t="shared" si="128"/>
        <v>25273.6261276</v>
      </c>
      <c r="AW51" s="24">
        <f t="shared" si="128"/>
        <v>35608.189984600001</v>
      </c>
      <c r="AX51" s="24">
        <f t="shared" si="128"/>
        <v>36859.598216194005</v>
      </c>
      <c r="AY51" s="24">
        <f t="shared" si="128"/>
        <v>11747.827560439</v>
      </c>
      <c r="AZ51" s="24">
        <f t="shared" ref="AZ51:BA51" si="129">SUM(AZ39:AZ50)</f>
        <v>22569.165063171004</v>
      </c>
      <c r="BA51" s="24">
        <f t="shared" si="129"/>
        <v>36697.662370329999</v>
      </c>
    </row>
    <row r="52" spans="1:53" ht="28.5" customHeight="1">
      <c r="E52" s="16"/>
    </row>
    <row r="53" spans="1:53" s="7" customFormat="1" ht="17.25" customHeight="1">
      <c r="A53" s="6"/>
      <c r="B53" s="121" t="s">
        <v>60</v>
      </c>
      <c r="C53" s="116" t="s">
        <v>35</v>
      </c>
      <c r="D53" s="120" t="s">
        <v>51</v>
      </c>
      <c r="E53" s="30">
        <v>43131</v>
      </c>
      <c r="F53" s="30">
        <f>EOMONTH(E53,1)</f>
        <v>43159</v>
      </c>
      <c r="G53" s="30">
        <f t="shared" ref="G53:M53" si="130">EOMONTH(F53,1)</f>
        <v>43190</v>
      </c>
      <c r="H53" s="30">
        <f t="shared" si="130"/>
        <v>43220</v>
      </c>
      <c r="I53" s="30">
        <f t="shared" si="130"/>
        <v>43251</v>
      </c>
      <c r="J53" s="30">
        <f t="shared" si="130"/>
        <v>43281</v>
      </c>
      <c r="K53" s="30">
        <f t="shared" si="130"/>
        <v>43312</v>
      </c>
      <c r="L53" s="30">
        <f t="shared" si="130"/>
        <v>43343</v>
      </c>
      <c r="M53" s="30">
        <f t="shared" si="130"/>
        <v>43373</v>
      </c>
      <c r="N53" s="30">
        <f t="shared" ref="N53" si="131">EOMONTH(M53,1)</f>
        <v>43404</v>
      </c>
      <c r="O53" s="30">
        <f>EOMONTH(N53,1)</f>
        <v>43434</v>
      </c>
      <c r="P53" s="30">
        <f>EOMONTH(O53,1)</f>
        <v>43465</v>
      </c>
      <c r="Q53" s="51">
        <f>+Q37</f>
        <v>43496</v>
      </c>
      <c r="R53" s="51">
        <f t="shared" ref="R53:S53" si="132">+R37</f>
        <v>43524</v>
      </c>
      <c r="S53" s="51">
        <f t="shared" si="132"/>
        <v>43555</v>
      </c>
      <c r="T53" s="52">
        <f t="shared" ref="T53:V53" si="133">+T37</f>
        <v>43585</v>
      </c>
      <c r="U53" s="52">
        <f t="shared" si="133"/>
        <v>43616</v>
      </c>
      <c r="V53" s="52">
        <f t="shared" si="133"/>
        <v>43646</v>
      </c>
      <c r="W53" s="53">
        <f t="shared" ref="W53:Y53" si="134">+W37</f>
        <v>43677</v>
      </c>
      <c r="X53" s="53">
        <f t="shared" si="134"/>
        <v>43708</v>
      </c>
      <c r="Y53" s="53">
        <f t="shared" si="134"/>
        <v>43738</v>
      </c>
      <c r="Z53" s="59">
        <f t="shared" ref="Z53:AB53" si="135">+Z37</f>
        <v>43769</v>
      </c>
      <c r="AA53" s="59">
        <f t="shared" si="135"/>
        <v>43799</v>
      </c>
      <c r="AB53" s="59">
        <f t="shared" si="135"/>
        <v>43830</v>
      </c>
      <c r="AC53" s="61">
        <f t="shared" ref="AC53:AE53" si="136">+AC37</f>
        <v>43861</v>
      </c>
      <c r="AD53" s="61">
        <f t="shared" si="136"/>
        <v>43890</v>
      </c>
      <c r="AE53" s="61">
        <f t="shared" si="136"/>
        <v>43921</v>
      </c>
      <c r="AF53" s="62">
        <f t="shared" ref="AF53:AH53" si="137">+AF37</f>
        <v>43951</v>
      </c>
      <c r="AG53" s="62">
        <f t="shared" si="137"/>
        <v>43982</v>
      </c>
      <c r="AH53" s="62">
        <f t="shared" si="137"/>
        <v>44012</v>
      </c>
      <c r="AI53" s="76">
        <f t="shared" ref="AI53:AK53" si="138">+AI37</f>
        <v>44043</v>
      </c>
      <c r="AJ53" s="76">
        <f t="shared" si="138"/>
        <v>44074</v>
      </c>
      <c r="AK53" s="76">
        <f t="shared" si="138"/>
        <v>44104</v>
      </c>
      <c r="AL53" s="102">
        <f t="shared" ref="AL53:AN53" si="139">+AL37</f>
        <v>44135</v>
      </c>
      <c r="AM53" s="102">
        <f t="shared" si="139"/>
        <v>44165</v>
      </c>
      <c r="AN53" s="102">
        <f t="shared" si="139"/>
        <v>44196</v>
      </c>
      <c r="AO53" s="4"/>
      <c r="AP53" s="112" t="s">
        <v>7</v>
      </c>
      <c r="AQ53" s="112" t="s">
        <v>10</v>
      </c>
      <c r="AR53" s="112" t="s">
        <v>36</v>
      </c>
      <c r="AS53" s="112" t="s">
        <v>66</v>
      </c>
      <c r="AT53" s="112" t="str">
        <f t="shared" ref="AT53:AY53" si="140">+AT37</f>
        <v>1T19</v>
      </c>
      <c r="AU53" s="112" t="str">
        <f t="shared" si="140"/>
        <v>2T19</v>
      </c>
      <c r="AV53" s="112" t="str">
        <f t="shared" si="140"/>
        <v>3T19</v>
      </c>
      <c r="AW53" s="112" t="str">
        <f t="shared" si="140"/>
        <v>4T19</v>
      </c>
      <c r="AX53" s="112" t="str">
        <f t="shared" si="140"/>
        <v>1T20</v>
      </c>
      <c r="AY53" s="112" t="str">
        <f t="shared" si="140"/>
        <v>2T20</v>
      </c>
      <c r="AZ53" s="112" t="str">
        <f t="shared" ref="AZ53:BA53" si="141">+AZ37</f>
        <v>3T20</v>
      </c>
      <c r="BA53" s="112" t="str">
        <f t="shared" si="141"/>
        <v>4T20</v>
      </c>
    </row>
    <row r="54" spans="1:53" s="7" customFormat="1" ht="17.25" customHeight="1">
      <c r="A54" s="6"/>
      <c r="B54" s="121"/>
      <c r="C54" s="116"/>
      <c r="D54" s="120"/>
      <c r="E54" s="30" t="s">
        <v>7</v>
      </c>
      <c r="F54" s="30" t="s">
        <v>7</v>
      </c>
      <c r="G54" s="30" t="s">
        <v>7</v>
      </c>
      <c r="H54" s="30" t="s">
        <v>10</v>
      </c>
      <c r="I54" s="30" t="s">
        <v>10</v>
      </c>
      <c r="J54" s="30" t="s">
        <v>10</v>
      </c>
      <c r="K54" s="30" t="s">
        <v>36</v>
      </c>
      <c r="L54" s="30" t="s">
        <v>36</v>
      </c>
      <c r="M54" s="30" t="s">
        <v>36</v>
      </c>
      <c r="N54" s="30" t="s">
        <v>66</v>
      </c>
      <c r="O54" s="30" t="s">
        <v>66</v>
      </c>
      <c r="P54" s="30" t="s">
        <v>66</v>
      </c>
      <c r="Q54" s="51" t="str">
        <f t="shared" ref="Q54:S54" si="142">+Q38</f>
        <v>1T19</v>
      </c>
      <c r="R54" s="51" t="str">
        <f t="shared" si="142"/>
        <v>1T19</v>
      </c>
      <c r="S54" s="51" t="str">
        <f t="shared" si="142"/>
        <v>1T19</v>
      </c>
      <c r="T54" s="52" t="str">
        <f t="shared" ref="T54:V54" si="143">+T38</f>
        <v>2T19</v>
      </c>
      <c r="U54" s="52" t="str">
        <f t="shared" si="143"/>
        <v>2T19</v>
      </c>
      <c r="V54" s="52" t="str">
        <f t="shared" si="143"/>
        <v>2T19</v>
      </c>
      <c r="W54" s="53" t="str">
        <f t="shared" ref="W54:Y54" si="144">+W38</f>
        <v>3T19</v>
      </c>
      <c r="X54" s="53" t="str">
        <f t="shared" si="144"/>
        <v>3T19</v>
      </c>
      <c r="Y54" s="53" t="str">
        <f t="shared" si="144"/>
        <v>3T19</v>
      </c>
      <c r="Z54" s="59" t="str">
        <f t="shared" ref="Z54:AB54" si="145">+Z38</f>
        <v>4T19</v>
      </c>
      <c r="AA54" s="59" t="str">
        <f t="shared" si="145"/>
        <v>4T19</v>
      </c>
      <c r="AB54" s="59" t="str">
        <f t="shared" si="145"/>
        <v>4T19</v>
      </c>
      <c r="AC54" s="61" t="str">
        <f t="shared" ref="AC54:AE54" si="146">+AC38</f>
        <v>1T20</v>
      </c>
      <c r="AD54" s="61" t="str">
        <f t="shared" si="146"/>
        <v>1T20</v>
      </c>
      <c r="AE54" s="61" t="str">
        <f t="shared" si="146"/>
        <v>1T20</v>
      </c>
      <c r="AF54" s="62" t="str">
        <f t="shared" ref="AF54:AH54" si="147">+AF38</f>
        <v>2T20</v>
      </c>
      <c r="AG54" s="62" t="str">
        <f t="shared" si="147"/>
        <v>2T20</v>
      </c>
      <c r="AH54" s="62" t="str">
        <f t="shared" si="147"/>
        <v>2T20</v>
      </c>
      <c r="AI54" s="76" t="str">
        <f t="shared" ref="AI54:AK54" si="148">+AI38</f>
        <v>3T20</v>
      </c>
      <c r="AJ54" s="76" t="str">
        <f t="shared" si="148"/>
        <v>3T20</v>
      </c>
      <c r="AK54" s="76" t="str">
        <f t="shared" si="148"/>
        <v>3T20</v>
      </c>
      <c r="AL54" s="102" t="str">
        <f t="shared" ref="AL54:AN54" si="149">+AL38</f>
        <v>4T20</v>
      </c>
      <c r="AM54" s="102" t="str">
        <f t="shared" si="149"/>
        <v>4T20</v>
      </c>
      <c r="AN54" s="102" t="str">
        <f t="shared" si="149"/>
        <v>4T20</v>
      </c>
      <c r="AO54" s="4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</row>
    <row r="55" spans="1:53" ht="15.75" customHeight="1">
      <c r="A55" s="3">
        <v>1</v>
      </c>
      <c r="B55" s="8" t="str">
        <f t="shared" ref="B55:D55" si="150">+B39</f>
        <v>Shopping Cidade Jardim</v>
      </c>
      <c r="C55" s="9" t="str">
        <f t="shared" si="150"/>
        <v>SP</v>
      </c>
      <c r="D55" s="9" t="str">
        <f t="shared" si="150"/>
        <v>JHSF</v>
      </c>
      <c r="E55" s="10"/>
      <c r="F55" s="10"/>
      <c r="G55" s="10"/>
      <c r="H55" s="10"/>
      <c r="I55" s="10"/>
      <c r="J55" s="10"/>
      <c r="K55" s="10"/>
      <c r="L55" s="10"/>
      <c r="M55" s="10"/>
      <c r="N55" s="10">
        <v>886.49912639800004</v>
      </c>
      <c r="O55" s="10">
        <v>951.11090369999999</v>
      </c>
      <c r="P55" s="10">
        <v>1042.3364999999999</v>
      </c>
      <c r="Q55" s="10">
        <v>1175.5380999999998</v>
      </c>
      <c r="R55" s="10">
        <v>736.34659999999997</v>
      </c>
      <c r="S55" s="10">
        <v>750.27840000000003</v>
      </c>
      <c r="T55" s="10">
        <v>851.19899999999996</v>
      </c>
      <c r="U55" s="10">
        <v>818.06849999999997</v>
      </c>
      <c r="V55" s="10">
        <v>879.74219999999991</v>
      </c>
      <c r="W55" s="10">
        <v>956.53699999999992</v>
      </c>
      <c r="X55" s="10">
        <v>837.94679999999994</v>
      </c>
      <c r="Y55" s="10">
        <v>836.92740000000003</v>
      </c>
      <c r="Z55" s="10">
        <v>944.13429999999994</v>
      </c>
      <c r="AA55" s="10">
        <v>805.66579999999988</v>
      </c>
      <c r="AB55" s="10">
        <v>1167.3828999999998</v>
      </c>
      <c r="AC55" s="10">
        <v>1322.3317</v>
      </c>
      <c r="AD55" s="10">
        <v>775.18794869999999</v>
      </c>
      <c r="AE55" s="10">
        <v>799.15489219999995</v>
      </c>
      <c r="AF55" s="10">
        <v>94.960338099999987</v>
      </c>
      <c r="AG55" s="10">
        <v>146.36307339999999</v>
      </c>
      <c r="AH55" s="10">
        <v>111.9646097</v>
      </c>
      <c r="AI55" s="10">
        <v>247.5397127</v>
      </c>
      <c r="AJ55" s="10">
        <v>478.08059059999999</v>
      </c>
      <c r="AK55" s="10">
        <v>737.75082349999991</v>
      </c>
      <c r="AL55" s="10">
        <v>875.61481930000002</v>
      </c>
      <c r="AM55" s="10">
        <v>943.13732679999987</v>
      </c>
      <c r="AN55" s="10">
        <v>1111.2752939</v>
      </c>
      <c r="AP55" s="13"/>
      <c r="AQ55" s="13"/>
      <c r="AR55" s="13"/>
      <c r="AS55" s="13">
        <f t="shared" ref="AS55:AS61" si="151">SUM(N55:P55)</f>
        <v>2879.946530098</v>
      </c>
      <c r="AT55" s="13">
        <f t="shared" ref="AT55:AT61" si="152">SUM(Q55:S55)</f>
        <v>2662.1630999999998</v>
      </c>
      <c r="AU55" s="13">
        <f t="shared" ref="AU55:AU62" si="153">SUM(T55:V55)</f>
        <v>2549.0096999999996</v>
      </c>
      <c r="AV55" s="13">
        <f>SUM(W55:Y55)</f>
        <v>2631.4112</v>
      </c>
      <c r="AW55" s="13">
        <f>SUM(Z55:AB55)</f>
        <v>2917.183</v>
      </c>
      <c r="AX55" s="13">
        <f>SUM(AC55:AE55)</f>
        <v>2896.6745408999996</v>
      </c>
      <c r="AY55" s="13">
        <f>SUM(AF55:AH55)</f>
        <v>353.28802119999995</v>
      </c>
      <c r="AZ55" s="13">
        <f>SUM(AI55:AK55)</f>
        <v>1463.3711267999997</v>
      </c>
      <c r="BA55" s="13">
        <f>SUM(AL55:AN55)</f>
        <v>2930.0274399999998</v>
      </c>
    </row>
    <row r="56" spans="1:53" ht="15.75" customHeight="1">
      <c r="A56" s="3">
        <v>2</v>
      </c>
      <c r="B56" s="8" t="str">
        <f t="shared" ref="B56:D56" si="154">+B40</f>
        <v>Shopping Cidade São Paulo</v>
      </c>
      <c r="C56" s="9" t="str">
        <f t="shared" si="154"/>
        <v>SP</v>
      </c>
      <c r="D56" s="9" t="str">
        <f t="shared" si="154"/>
        <v>CCP</v>
      </c>
      <c r="E56" s="13"/>
      <c r="F56" s="13"/>
      <c r="G56" s="13">
        <v>275.32973679999998</v>
      </c>
      <c r="H56" s="13">
        <v>282.07517999999999</v>
      </c>
      <c r="I56" s="13">
        <v>287.86346443192951</v>
      </c>
      <c r="J56" s="13">
        <v>279.54359883192956</v>
      </c>
      <c r="K56" s="13">
        <v>280.03410283192954</v>
      </c>
      <c r="L56" s="13">
        <v>302.49126763192965</v>
      </c>
      <c r="M56" s="10">
        <v>280.43161003192955</v>
      </c>
      <c r="N56" s="13">
        <v>288.32215963192954</v>
      </c>
      <c r="O56" s="13">
        <v>293.11452923192962</v>
      </c>
      <c r="P56" s="10">
        <v>318.50089243192957</v>
      </c>
      <c r="Q56" s="10">
        <v>498.26820603192937</v>
      </c>
      <c r="R56" s="10">
        <v>309.95145323192952</v>
      </c>
      <c r="S56" s="10">
        <v>305.91768763192954</v>
      </c>
      <c r="T56" s="10">
        <v>296.03189200000014</v>
      </c>
      <c r="U56" s="10">
        <v>319.35397999999998</v>
      </c>
      <c r="V56" s="10">
        <v>327.09087839999995</v>
      </c>
      <c r="W56" s="10">
        <v>321.60523359999996</v>
      </c>
      <c r="X56" s="10">
        <v>329.49280400000004</v>
      </c>
      <c r="Y56" s="10">
        <v>328.1858375999999</v>
      </c>
      <c r="Z56" s="10">
        <v>305.39601440000001</v>
      </c>
      <c r="AA56" s="10">
        <v>328.35418879999992</v>
      </c>
      <c r="AB56" s="10">
        <v>347.37894159999996</v>
      </c>
      <c r="AC56" s="10">
        <v>532.16861519999986</v>
      </c>
      <c r="AD56" s="10">
        <v>329.66220560000005</v>
      </c>
      <c r="AE56" s="10">
        <v>315.38761040000003</v>
      </c>
      <c r="AF56" s="10">
        <v>271.87587119999995</v>
      </c>
      <c r="AG56" s="10">
        <v>271.16237919999986</v>
      </c>
      <c r="AH56" s="10">
        <v>263.53479599999991</v>
      </c>
      <c r="AI56" s="10">
        <v>261.96840560000004</v>
      </c>
      <c r="AJ56" s="10">
        <v>260.15454639999984</v>
      </c>
      <c r="AK56" s="10">
        <v>266.0397223999999</v>
      </c>
      <c r="AL56" s="10">
        <v>285.90533359999995</v>
      </c>
      <c r="AM56" s="10">
        <v>287.73443519999995</v>
      </c>
      <c r="AN56" s="10">
        <v>301.86509519999998</v>
      </c>
      <c r="AP56" s="13">
        <f>SUM(E56:G56)</f>
        <v>275.32973679999998</v>
      </c>
      <c r="AQ56" s="13">
        <f>SUM(H56:J56)</f>
        <v>849.48224326385912</v>
      </c>
      <c r="AR56" s="13">
        <f>SUM(K56:M56)</f>
        <v>862.95698049578868</v>
      </c>
      <c r="AS56" s="13">
        <f t="shared" si="151"/>
        <v>899.93758129578873</v>
      </c>
      <c r="AT56" s="13">
        <f t="shared" si="152"/>
        <v>1114.1373468957884</v>
      </c>
      <c r="AU56" s="13">
        <f t="shared" si="153"/>
        <v>942.47675040000001</v>
      </c>
      <c r="AV56" s="13">
        <f t="shared" ref="AV56:AV63" si="155">SUM(W56:Y56)</f>
        <v>979.2838751999999</v>
      </c>
      <c r="AW56" s="13">
        <f t="shared" ref="AW56" si="156">SUM(Z56:AB56)</f>
        <v>981.12914479999995</v>
      </c>
      <c r="AX56" s="13">
        <f t="shared" ref="AX56:AX66" si="157">SUM(AC56:AE56)</f>
        <v>1177.2184311999999</v>
      </c>
      <c r="AY56" s="13">
        <f t="shared" ref="AY56:AY66" si="158">SUM(AF56:AH56)</f>
        <v>806.57304639999973</v>
      </c>
      <c r="AZ56" s="13">
        <f t="shared" ref="AZ56:AZ66" si="159">SUM(AI56:AK56)</f>
        <v>788.16267439999979</v>
      </c>
      <c r="BA56" s="13">
        <f t="shared" ref="BA56:BA66" si="160">SUM(AL56:AN56)</f>
        <v>875.504864</v>
      </c>
    </row>
    <row r="57" spans="1:53" ht="15.75" customHeight="1">
      <c r="A57" s="3">
        <v>3</v>
      </c>
      <c r="B57" s="8" t="str">
        <f t="shared" ref="B57:D57" si="161">+B41</f>
        <v>Catarina Fashion Outlet</v>
      </c>
      <c r="C57" s="9" t="str">
        <f t="shared" si="161"/>
        <v>SP</v>
      </c>
      <c r="D57" s="9" t="str">
        <f t="shared" si="161"/>
        <v>JHSF</v>
      </c>
      <c r="E57" s="13"/>
      <c r="F57" s="13"/>
      <c r="G57" s="13"/>
      <c r="H57" s="13"/>
      <c r="I57" s="13"/>
      <c r="J57" s="13"/>
      <c r="K57" s="13"/>
      <c r="L57" s="13"/>
      <c r="M57" s="10"/>
      <c r="N57" s="13">
        <v>808.60023360000002</v>
      </c>
      <c r="O57" s="13">
        <v>755.91807999999992</v>
      </c>
      <c r="P57" s="10">
        <v>1070.4000000000001</v>
      </c>
      <c r="Q57" s="10">
        <v>1416</v>
      </c>
      <c r="R57" s="10">
        <v>804.48</v>
      </c>
      <c r="S57" s="10">
        <v>754.56</v>
      </c>
      <c r="T57" s="10">
        <v>1313.2373</v>
      </c>
      <c r="U57" s="10">
        <v>1248.7501999999999</v>
      </c>
      <c r="V57" s="10">
        <v>1330.2338999999999</v>
      </c>
      <c r="W57" s="10">
        <v>1521.1957</v>
      </c>
      <c r="X57" s="10">
        <v>1430.7138</v>
      </c>
      <c r="Y57" s="10">
        <v>1307.2384999999999</v>
      </c>
      <c r="Z57" s="10">
        <v>1403.2193</v>
      </c>
      <c r="AA57" s="10">
        <v>1321.2357</v>
      </c>
      <c r="AB57" s="10">
        <v>1212.1600000000001</v>
      </c>
      <c r="AC57" s="10">
        <v>2492.1419719</v>
      </c>
      <c r="AD57" s="10">
        <v>1506.1237150000002</v>
      </c>
      <c r="AE57" s="10">
        <v>1363.0793296000002</v>
      </c>
      <c r="AF57" s="10">
        <v>779.42158449999999</v>
      </c>
      <c r="AG57" s="10">
        <v>45.2914399</v>
      </c>
      <c r="AH57" s="10">
        <v>84.804535700000002</v>
      </c>
      <c r="AI57" s="10">
        <v>538.30531740000004</v>
      </c>
      <c r="AJ57" s="10">
        <v>570.4818808</v>
      </c>
      <c r="AK57" s="10">
        <v>1243.6147272999999</v>
      </c>
      <c r="AL57" s="10">
        <v>1449.4645490999999</v>
      </c>
      <c r="AM57" s="10">
        <v>1707.6803955999999</v>
      </c>
      <c r="AN57" s="10">
        <v>2256.0487000000003</v>
      </c>
      <c r="AP57" s="13"/>
      <c r="AQ57" s="13"/>
      <c r="AR57" s="13"/>
      <c r="AS57" s="13">
        <f t="shared" si="151"/>
        <v>2634.9183136000001</v>
      </c>
      <c r="AT57" s="13">
        <f t="shared" si="152"/>
        <v>2975.04</v>
      </c>
      <c r="AU57" s="13">
        <f t="shared" si="153"/>
        <v>3892.2214000000004</v>
      </c>
      <c r="AV57" s="13">
        <f t="shared" si="155"/>
        <v>4259.1479999999992</v>
      </c>
      <c r="AW57" s="13">
        <f t="shared" ref="AW57:AW65" si="162">SUM(Z57:AB57)</f>
        <v>3936.6149999999998</v>
      </c>
      <c r="AX57" s="13">
        <f t="shared" si="157"/>
        <v>5361.3450165000004</v>
      </c>
      <c r="AY57" s="13">
        <f t="shared" si="158"/>
        <v>909.51756009999997</v>
      </c>
      <c r="AZ57" s="13">
        <f t="shared" si="159"/>
        <v>2352.4019255000003</v>
      </c>
      <c r="BA57" s="13">
        <f t="shared" si="160"/>
        <v>5413.1936446999998</v>
      </c>
    </row>
    <row r="58" spans="1:53" ht="15.75" customHeight="1">
      <c r="A58" s="3">
        <v>4</v>
      </c>
      <c r="B58" s="8" t="str">
        <f t="shared" ref="B58:D58" si="163">+B42</f>
        <v>Caxias Shopping</v>
      </c>
      <c r="C58" s="9" t="str">
        <f t="shared" si="163"/>
        <v>RJ</v>
      </c>
      <c r="D58" s="9" t="str">
        <f t="shared" si="163"/>
        <v>Aliansce Sonae</v>
      </c>
      <c r="E58" s="13">
        <v>836.9689860000002</v>
      </c>
      <c r="F58" s="13">
        <v>561.52342049999993</v>
      </c>
      <c r="G58" s="13">
        <v>529.60746649999999</v>
      </c>
      <c r="H58" s="13">
        <v>546.20448049999993</v>
      </c>
      <c r="I58" s="13">
        <v>601.83533199999999</v>
      </c>
      <c r="J58" s="13">
        <v>595.95798149999996</v>
      </c>
      <c r="K58" s="13">
        <v>520.60440249999988</v>
      </c>
      <c r="L58" s="13">
        <v>635.01818099999991</v>
      </c>
      <c r="M58" s="10">
        <v>557.10309549999999</v>
      </c>
      <c r="N58" s="13">
        <v>557.03479299999992</v>
      </c>
      <c r="O58" s="13">
        <v>583.77771549999989</v>
      </c>
      <c r="P58" s="10">
        <v>877.5707534999998</v>
      </c>
      <c r="Q58" s="10">
        <v>922.36000149999973</v>
      </c>
      <c r="R58" s="10">
        <v>681.61676799999998</v>
      </c>
      <c r="S58" s="10">
        <v>603.36779999999987</v>
      </c>
      <c r="T58" s="10">
        <v>630.49170800000002</v>
      </c>
      <c r="U58" s="10">
        <v>684.84674999999993</v>
      </c>
      <c r="V58" s="10">
        <v>661.13526149999996</v>
      </c>
      <c r="W58" s="10">
        <v>619.74686899999995</v>
      </c>
      <c r="X58" s="10">
        <v>674.86119399999995</v>
      </c>
      <c r="Y58" s="10">
        <v>621.2887485</v>
      </c>
      <c r="Z58" s="10">
        <v>595.36985549999986</v>
      </c>
      <c r="AA58" s="10">
        <v>660.38463749999994</v>
      </c>
      <c r="AB58" s="10">
        <v>776.31304799999987</v>
      </c>
      <c r="AC58" s="10">
        <v>915.85746699999993</v>
      </c>
      <c r="AD58" s="10">
        <v>695.13779299999987</v>
      </c>
      <c r="AE58" s="10">
        <v>638.18303849999984</v>
      </c>
      <c r="AF58" s="10">
        <v>33.359941999999997</v>
      </c>
      <c r="AG58" s="10">
        <v>160.90681949999998</v>
      </c>
      <c r="AH58" s="10">
        <v>87.513499499999995</v>
      </c>
      <c r="AI58" s="10">
        <v>306.55209549999995</v>
      </c>
      <c r="AJ58" s="10">
        <v>441.81707499999993</v>
      </c>
      <c r="AK58" s="10">
        <v>454.66037749999998</v>
      </c>
      <c r="AL58" s="10">
        <v>681.0229579999999</v>
      </c>
      <c r="AM58" s="10">
        <v>608.18237549999992</v>
      </c>
      <c r="AN58" s="10">
        <v>722.75823199999991</v>
      </c>
      <c r="AO58" s="48"/>
      <c r="AP58" s="13">
        <f>SUM(E58:G58)</f>
        <v>1928.0998730000001</v>
      </c>
      <c r="AQ58" s="13">
        <f>SUM(H58:J58)</f>
        <v>1743.9977939999999</v>
      </c>
      <c r="AR58" s="13">
        <f>SUM(K58:M58)</f>
        <v>1712.7256789999997</v>
      </c>
      <c r="AS58" s="13">
        <f t="shared" si="151"/>
        <v>2018.3832619999994</v>
      </c>
      <c r="AT58" s="13">
        <f t="shared" si="152"/>
        <v>2207.3445694999996</v>
      </c>
      <c r="AU58" s="13">
        <f t="shared" si="153"/>
        <v>1976.4737194999998</v>
      </c>
      <c r="AV58" s="13">
        <f t="shared" si="155"/>
        <v>1915.8968114999998</v>
      </c>
      <c r="AW58" s="13">
        <f t="shared" si="162"/>
        <v>2032.0675409999999</v>
      </c>
      <c r="AX58" s="13">
        <f t="shared" si="157"/>
        <v>2249.1782984999995</v>
      </c>
      <c r="AY58" s="13">
        <f t="shared" si="158"/>
        <v>281.780261</v>
      </c>
      <c r="AZ58" s="13">
        <f t="shared" si="159"/>
        <v>1203.029548</v>
      </c>
      <c r="BA58" s="13">
        <f t="shared" si="160"/>
        <v>2011.9635654999997</v>
      </c>
    </row>
    <row r="59" spans="1:53" ht="15.75" customHeight="1">
      <c r="A59" s="3">
        <v>5</v>
      </c>
      <c r="B59" s="8" t="str">
        <f t="shared" ref="B59:D59" si="164">+B43</f>
        <v>Shopping Bela Vista</v>
      </c>
      <c r="C59" s="9" t="str">
        <f t="shared" si="164"/>
        <v>BA</v>
      </c>
      <c r="D59" s="9" t="str">
        <f t="shared" si="164"/>
        <v>JHSF</v>
      </c>
      <c r="E59" s="13"/>
      <c r="F59" s="13"/>
      <c r="G59" s="13"/>
      <c r="H59" s="13"/>
      <c r="I59" s="13"/>
      <c r="J59" s="13"/>
      <c r="K59" s="13"/>
      <c r="L59" s="13"/>
      <c r="M59" s="10"/>
      <c r="N59" s="13">
        <v>631.53429019800001</v>
      </c>
      <c r="O59" s="13">
        <v>633.68592420000004</v>
      </c>
      <c r="P59" s="10">
        <v>669.28467899999998</v>
      </c>
      <c r="Q59" s="10">
        <v>855.65760000000012</v>
      </c>
      <c r="R59" s="10">
        <v>563.27459999999996</v>
      </c>
      <c r="S59" s="10">
        <v>552.77880000000005</v>
      </c>
      <c r="T59" s="10">
        <v>626.24940000000004</v>
      </c>
      <c r="U59" s="10">
        <v>641.49330000000009</v>
      </c>
      <c r="V59" s="10">
        <v>653.73840000000007</v>
      </c>
      <c r="W59" s="10">
        <v>1139.0441999999998</v>
      </c>
      <c r="X59" s="10">
        <v>655.98749999999995</v>
      </c>
      <c r="Y59" s="10">
        <v>674.23019999999997</v>
      </c>
      <c r="Z59" s="10">
        <v>678.22860000000003</v>
      </c>
      <c r="AA59" s="10">
        <v>710.46570000000008</v>
      </c>
      <c r="AB59" s="10">
        <v>761.19540000000006</v>
      </c>
      <c r="AC59" s="10">
        <v>1054.4810388000001</v>
      </c>
      <c r="AD59" s="10">
        <v>699.36264300000005</v>
      </c>
      <c r="AE59" s="10">
        <v>684.63403679999999</v>
      </c>
      <c r="AF59" s="10">
        <v>403.99358790000002</v>
      </c>
      <c r="AG59" s="10">
        <v>35.827163400000003</v>
      </c>
      <c r="AH59" s="10">
        <v>38.748744299999998</v>
      </c>
      <c r="AI59" s="10">
        <v>458.9548446</v>
      </c>
      <c r="AJ59" s="10">
        <v>112.7886165</v>
      </c>
      <c r="AK59" s="10">
        <v>427.33949580000001</v>
      </c>
      <c r="AL59" s="10">
        <v>453.42055920000001</v>
      </c>
      <c r="AM59" s="10">
        <v>531.63551069999994</v>
      </c>
      <c r="AN59" s="10">
        <v>623.62569989999997</v>
      </c>
      <c r="AP59" s="13"/>
      <c r="AQ59" s="13"/>
      <c r="AR59" s="13"/>
      <c r="AS59" s="13">
        <f t="shared" si="151"/>
        <v>1934.5048933980001</v>
      </c>
      <c r="AT59" s="13">
        <f t="shared" si="152"/>
        <v>1971.7110000000002</v>
      </c>
      <c r="AU59" s="13">
        <f t="shared" si="153"/>
        <v>1921.4811000000004</v>
      </c>
      <c r="AV59" s="13">
        <f t="shared" si="155"/>
        <v>2469.2618999999995</v>
      </c>
      <c r="AW59" s="13">
        <f t="shared" si="162"/>
        <v>2149.8897000000002</v>
      </c>
      <c r="AX59" s="13">
        <f t="shared" si="157"/>
        <v>2438.4777186000001</v>
      </c>
      <c r="AY59" s="13">
        <f t="shared" si="158"/>
        <v>478.56949560000004</v>
      </c>
      <c r="AZ59" s="13">
        <f t="shared" si="159"/>
        <v>999.0829569</v>
      </c>
      <c r="BA59" s="13">
        <f t="shared" si="160"/>
        <v>1608.6817698</v>
      </c>
    </row>
    <row r="60" spans="1:53" ht="15.75" customHeight="1">
      <c r="A60" s="3">
        <v>6</v>
      </c>
      <c r="B60" s="8" t="str">
        <f t="shared" ref="B60:D60" si="165">+B44</f>
        <v>Parque Shopping Belém</v>
      </c>
      <c r="C60" s="9" t="str">
        <f t="shared" si="165"/>
        <v>PA</v>
      </c>
      <c r="D60" s="9" t="str">
        <f t="shared" si="165"/>
        <v>Aliansce Sonae</v>
      </c>
      <c r="E60" s="13"/>
      <c r="F60" s="13"/>
      <c r="G60" s="13">
        <v>373.29764999999998</v>
      </c>
      <c r="H60" s="13">
        <v>359.34151000000008</v>
      </c>
      <c r="I60" s="13">
        <v>373.97848500000003</v>
      </c>
      <c r="J60" s="13">
        <v>374.80289500000003</v>
      </c>
      <c r="K60" s="13">
        <v>391.82290249999994</v>
      </c>
      <c r="L60" s="13">
        <v>370.96902249999994</v>
      </c>
      <c r="M60" s="10">
        <v>379.00483999999994</v>
      </c>
      <c r="N60" s="13">
        <v>378.24245749999994</v>
      </c>
      <c r="O60" s="13">
        <v>380.81433749999997</v>
      </c>
      <c r="P60" s="10">
        <v>408.07642000000004</v>
      </c>
      <c r="Q60" s="10">
        <v>740.5397825</v>
      </c>
      <c r="R60" s="10">
        <v>405.90961249999992</v>
      </c>
      <c r="S60" s="10">
        <v>384.01430750000003</v>
      </c>
      <c r="T60" s="10">
        <v>418.04963000000004</v>
      </c>
      <c r="U60" s="10">
        <v>481.0238875</v>
      </c>
      <c r="V60" s="10">
        <v>421.45364750000005</v>
      </c>
      <c r="W60" s="10">
        <v>430.05538999999999</v>
      </c>
      <c r="X60" s="10">
        <v>430.04394500000006</v>
      </c>
      <c r="Y60" s="10">
        <v>427.96545500000002</v>
      </c>
      <c r="Z60" s="10">
        <v>413.63676499999997</v>
      </c>
      <c r="AA60" s="10">
        <v>445.11237249999999</v>
      </c>
      <c r="AB60" s="10">
        <v>478.3384125</v>
      </c>
      <c r="AC60" s="10">
        <v>821.90120500000012</v>
      </c>
      <c r="AD60" s="10">
        <v>439.45722000000001</v>
      </c>
      <c r="AE60" s="10">
        <v>436.28302249999996</v>
      </c>
      <c r="AF60" s="10">
        <v>27.666665000000002</v>
      </c>
      <c r="AG60" s="10">
        <v>106.5439825</v>
      </c>
      <c r="AH60" s="10">
        <v>27.845504999999999</v>
      </c>
      <c r="AI60" s="10">
        <v>164.11413250000012</v>
      </c>
      <c r="AJ60" s="10">
        <v>342.52123500000033</v>
      </c>
      <c r="AK60" s="10">
        <v>361.41528249999999</v>
      </c>
      <c r="AL60" s="10" t="s">
        <v>85</v>
      </c>
      <c r="AM60" s="10" t="s">
        <v>85</v>
      </c>
      <c r="AN60" s="10" t="s">
        <v>85</v>
      </c>
      <c r="AP60" s="13">
        <f>SUM(E60:G60)</f>
        <v>373.29764999999998</v>
      </c>
      <c r="AQ60" s="13">
        <f>SUM(H60:J60)</f>
        <v>1108.1228900000001</v>
      </c>
      <c r="AR60" s="13">
        <f>SUM(K60:M60)</f>
        <v>1141.7967649999998</v>
      </c>
      <c r="AS60" s="13">
        <f t="shared" si="151"/>
        <v>1167.1332150000001</v>
      </c>
      <c r="AT60" s="13">
        <f t="shared" si="152"/>
        <v>1530.4637025</v>
      </c>
      <c r="AU60" s="13">
        <f t="shared" si="153"/>
        <v>1320.527165</v>
      </c>
      <c r="AV60" s="13">
        <f t="shared" si="155"/>
        <v>1288.0647900000001</v>
      </c>
      <c r="AW60" s="13">
        <f t="shared" si="162"/>
        <v>1337.08755</v>
      </c>
      <c r="AX60" s="13">
        <f t="shared" si="157"/>
        <v>1697.6414475000001</v>
      </c>
      <c r="AY60" s="13">
        <f t="shared" si="158"/>
        <v>162.0561525</v>
      </c>
      <c r="AZ60" s="13">
        <f t="shared" si="159"/>
        <v>868.05065000000047</v>
      </c>
      <c r="BA60" s="13">
        <f t="shared" si="160"/>
        <v>0</v>
      </c>
    </row>
    <row r="61" spans="1:53" ht="15.75" customHeight="1">
      <c r="A61" s="3">
        <v>7</v>
      </c>
      <c r="B61" s="8" t="str">
        <f t="shared" ref="B61:D61" si="166">+B45</f>
        <v>Shopping Ponta Negra</v>
      </c>
      <c r="C61" s="9" t="str">
        <f t="shared" si="166"/>
        <v>AM</v>
      </c>
      <c r="D61" s="9" t="str">
        <f t="shared" si="166"/>
        <v>JHSF</v>
      </c>
      <c r="E61" s="13"/>
      <c r="F61" s="13"/>
      <c r="G61" s="13"/>
      <c r="H61" s="13"/>
      <c r="I61" s="13"/>
      <c r="J61" s="13"/>
      <c r="K61" s="13"/>
      <c r="L61" s="13"/>
      <c r="M61" s="10"/>
      <c r="N61" s="13">
        <v>543.76569258299992</v>
      </c>
      <c r="O61" s="13">
        <v>560.0431542</v>
      </c>
      <c r="P61" s="10">
        <v>640.63979999999992</v>
      </c>
      <c r="Q61" s="10">
        <v>805.44338879999998</v>
      </c>
      <c r="R61" s="10">
        <v>662.63429999999994</v>
      </c>
      <c r="S61" s="10">
        <v>545.86350000000004</v>
      </c>
      <c r="T61" s="10">
        <v>552.66179999999997</v>
      </c>
      <c r="U61" s="10">
        <v>559.86</v>
      </c>
      <c r="V61" s="10">
        <v>564.65879999999993</v>
      </c>
      <c r="W61" s="10">
        <v>572.65680000000009</v>
      </c>
      <c r="X61" s="10">
        <v>569.45760000000007</v>
      </c>
      <c r="Y61" s="10">
        <v>570.25740000000008</v>
      </c>
      <c r="Z61" s="10">
        <v>585.45359999999994</v>
      </c>
      <c r="AA61" s="10">
        <v>602.64929999999993</v>
      </c>
      <c r="AB61" s="10">
        <v>667.03319999999997</v>
      </c>
      <c r="AC61" s="10">
        <v>826.16517905699993</v>
      </c>
      <c r="AD61" s="10">
        <v>638.88383909999993</v>
      </c>
      <c r="AE61" s="10">
        <v>566.91303629999993</v>
      </c>
      <c r="AF61" s="10">
        <v>280.94742158100001</v>
      </c>
      <c r="AG61" s="10">
        <v>48.946360349999992</v>
      </c>
      <c r="AH61" s="10">
        <v>54.661355243999999</v>
      </c>
      <c r="AI61" s="10">
        <v>304.97045432100003</v>
      </c>
      <c r="AJ61" s="10">
        <v>499.75289853299995</v>
      </c>
      <c r="AK61" s="10">
        <v>518.41634750399999</v>
      </c>
      <c r="AL61" s="10">
        <v>532.12845062100007</v>
      </c>
      <c r="AM61" s="10">
        <v>554.37312806099987</v>
      </c>
      <c r="AN61" s="10">
        <v>593.90478667499997</v>
      </c>
      <c r="AP61" s="13"/>
      <c r="AQ61" s="13"/>
      <c r="AR61" s="13"/>
      <c r="AS61" s="13">
        <f t="shared" si="151"/>
        <v>1744.4486467829997</v>
      </c>
      <c r="AT61" s="13">
        <f t="shared" si="152"/>
        <v>2013.9411888</v>
      </c>
      <c r="AU61" s="13">
        <f t="shared" si="153"/>
        <v>1677.1805999999999</v>
      </c>
      <c r="AV61" s="13">
        <f t="shared" si="155"/>
        <v>1712.3718000000003</v>
      </c>
      <c r="AW61" s="13">
        <f t="shared" si="162"/>
        <v>1855.1360999999997</v>
      </c>
      <c r="AX61" s="13">
        <f t="shared" si="157"/>
        <v>2031.9620544569998</v>
      </c>
      <c r="AY61" s="13">
        <f t="shared" si="158"/>
        <v>384.55513717500003</v>
      </c>
      <c r="AZ61" s="13">
        <f t="shared" si="159"/>
        <v>1323.139700358</v>
      </c>
      <c r="BA61" s="13">
        <f t="shared" si="160"/>
        <v>1680.4063653569999</v>
      </c>
    </row>
    <row r="62" spans="1:53" ht="15.75" customHeight="1">
      <c r="A62" s="3">
        <v>8</v>
      </c>
      <c r="B62" s="8" t="str">
        <f t="shared" ref="B62:D62" si="167">+B46</f>
        <v>Santana Parque Shopping</v>
      </c>
      <c r="C62" s="9" t="str">
        <f t="shared" si="167"/>
        <v>SP</v>
      </c>
      <c r="D62" s="9" t="str">
        <f t="shared" si="167"/>
        <v>Aliansce Sonae</v>
      </c>
      <c r="E62" s="13"/>
      <c r="F62" s="13"/>
      <c r="G62" s="13"/>
      <c r="H62" s="13"/>
      <c r="I62" s="13"/>
      <c r="J62" s="13"/>
      <c r="K62" s="13"/>
      <c r="L62" s="13"/>
      <c r="M62" s="10"/>
      <c r="N62" s="13"/>
      <c r="O62" s="13"/>
      <c r="P62" s="10"/>
      <c r="Q62" s="10"/>
      <c r="R62" s="10"/>
      <c r="S62" s="10"/>
      <c r="T62" s="10">
        <v>0</v>
      </c>
      <c r="U62" s="10">
        <v>274.27726200000006</v>
      </c>
      <c r="V62" s="10">
        <v>263.83449899999994</v>
      </c>
      <c r="W62" s="10">
        <v>304.67348699999997</v>
      </c>
      <c r="X62" s="10">
        <v>266.90612249999992</v>
      </c>
      <c r="Y62" s="10">
        <v>269.87728199999998</v>
      </c>
      <c r="Z62" s="10">
        <v>292.65438599999999</v>
      </c>
      <c r="AA62" s="10">
        <v>337.81111649999997</v>
      </c>
      <c r="AB62" s="10">
        <v>312.20650799999999</v>
      </c>
      <c r="AC62" s="10">
        <v>450.01457700000009</v>
      </c>
      <c r="AD62" s="10">
        <v>265.7856855</v>
      </c>
      <c r="AE62" s="10">
        <v>258.28721849999994</v>
      </c>
      <c r="AF62" s="10">
        <v>13.386915</v>
      </c>
      <c r="AG62" s="10">
        <v>47.001856499999995</v>
      </c>
      <c r="AH62" s="10">
        <v>24.7029405</v>
      </c>
      <c r="AI62" s="10">
        <v>47.391392999999987</v>
      </c>
      <c r="AJ62" s="10">
        <v>135.73297799999997</v>
      </c>
      <c r="AK62" s="10">
        <v>141.19235699999999</v>
      </c>
      <c r="AL62" s="10">
        <v>251.14299300000002</v>
      </c>
      <c r="AM62" s="10">
        <v>221.60802750000005</v>
      </c>
      <c r="AN62" s="10">
        <v>301.24169849999998</v>
      </c>
      <c r="AP62" s="13"/>
      <c r="AQ62" s="13"/>
      <c r="AR62" s="13"/>
      <c r="AS62" s="13"/>
      <c r="AT62" s="13"/>
      <c r="AU62" s="13">
        <f t="shared" si="153"/>
        <v>538.111761</v>
      </c>
      <c r="AV62" s="13">
        <f t="shared" si="155"/>
        <v>841.45689149999976</v>
      </c>
      <c r="AW62" s="13">
        <f t="shared" si="162"/>
        <v>942.67201049999994</v>
      </c>
      <c r="AX62" s="13">
        <f t="shared" si="157"/>
        <v>974.08748100000003</v>
      </c>
      <c r="AY62" s="13">
        <f t="shared" si="158"/>
        <v>85.091712000000001</v>
      </c>
      <c r="AZ62" s="13">
        <f t="shared" si="159"/>
        <v>324.31672799999996</v>
      </c>
      <c r="BA62" s="13">
        <f t="shared" si="160"/>
        <v>773.99271900000008</v>
      </c>
    </row>
    <row r="63" spans="1:53" ht="15.75" customHeight="1">
      <c r="A63" s="3">
        <v>9</v>
      </c>
      <c r="B63" s="8" t="str">
        <f t="shared" ref="B63:D63" si="168">+B47</f>
        <v>Plaza Sul Shopping</v>
      </c>
      <c r="C63" s="9" t="str">
        <f t="shared" si="168"/>
        <v>SP</v>
      </c>
      <c r="D63" s="9" t="str">
        <f t="shared" si="168"/>
        <v>Aliansce Sonae</v>
      </c>
      <c r="E63" s="13"/>
      <c r="F63" s="13"/>
      <c r="G63" s="13"/>
      <c r="H63" s="13"/>
      <c r="I63" s="13"/>
      <c r="J63" s="13"/>
      <c r="K63" s="13"/>
      <c r="L63" s="13"/>
      <c r="M63" s="10"/>
      <c r="N63" s="13"/>
      <c r="O63" s="13"/>
      <c r="P63" s="10"/>
      <c r="Q63" s="10"/>
      <c r="R63" s="10"/>
      <c r="S63" s="10"/>
      <c r="T63" s="10"/>
      <c r="U63" s="10"/>
      <c r="V63" s="10"/>
      <c r="W63" s="10"/>
      <c r="X63" s="10">
        <v>297.91346499999997</v>
      </c>
      <c r="Y63" s="10">
        <v>294.56691199999995</v>
      </c>
      <c r="Z63" s="10">
        <v>306.42746699999998</v>
      </c>
      <c r="AA63" s="10">
        <v>332.42064199999999</v>
      </c>
      <c r="AB63" s="10">
        <v>464.36003900000009</v>
      </c>
      <c r="AC63" s="10">
        <v>299.32571699999994</v>
      </c>
      <c r="AD63" s="10">
        <v>298.76072400000004</v>
      </c>
      <c r="AE63" s="10">
        <v>298.56724100000002</v>
      </c>
      <c r="AF63" s="10">
        <v>296.01925399999999</v>
      </c>
      <c r="AG63" s="10">
        <v>298.11017499999997</v>
      </c>
      <c r="AH63" s="10">
        <v>289.28490399999998</v>
      </c>
      <c r="AI63" s="10">
        <v>343.79714300000001</v>
      </c>
      <c r="AJ63" s="10">
        <v>305.11576700000006</v>
      </c>
      <c r="AK63" s="10">
        <v>241.208867</v>
      </c>
      <c r="AL63" s="10">
        <v>302.62921599999993</v>
      </c>
      <c r="AM63" s="10">
        <v>312.64636400000001</v>
      </c>
      <c r="AN63" s="10">
        <v>394.4437640000001</v>
      </c>
      <c r="AP63" s="13"/>
      <c r="AQ63" s="13"/>
      <c r="AR63" s="13"/>
      <c r="AS63" s="13"/>
      <c r="AT63" s="13"/>
      <c r="AU63" s="13"/>
      <c r="AV63" s="13">
        <f t="shared" si="155"/>
        <v>592.48037699999986</v>
      </c>
      <c r="AW63" s="13">
        <f t="shared" si="162"/>
        <v>1103.2081480000002</v>
      </c>
      <c r="AX63" s="13">
        <f t="shared" si="157"/>
        <v>896.65368199999989</v>
      </c>
      <c r="AY63" s="13">
        <f t="shared" si="158"/>
        <v>883.41433299999994</v>
      </c>
      <c r="AZ63" s="13">
        <f t="shared" si="159"/>
        <v>890.12177700000007</v>
      </c>
      <c r="BA63" s="13">
        <f t="shared" si="160"/>
        <v>1009.7193440000001</v>
      </c>
    </row>
    <row r="64" spans="1:53" ht="15.75" customHeight="1">
      <c r="A64" s="3">
        <v>10</v>
      </c>
      <c r="B64" s="8" t="str">
        <f t="shared" ref="B64:D64" si="169">+B48</f>
        <v>Natal Shopping</v>
      </c>
      <c r="C64" s="9" t="str">
        <f t="shared" si="169"/>
        <v>RN</v>
      </c>
      <c r="D64" s="9" t="str">
        <f t="shared" si="169"/>
        <v>Ancar Ivanhoé</v>
      </c>
      <c r="E64" s="13"/>
      <c r="F64" s="13"/>
      <c r="G64" s="13"/>
      <c r="H64" s="13"/>
      <c r="I64" s="13"/>
      <c r="J64" s="13"/>
      <c r="K64" s="13"/>
      <c r="L64" s="13"/>
      <c r="M64" s="10"/>
      <c r="N64" s="13"/>
      <c r="O64" s="13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50">
        <f>1451.76823*45%</f>
        <v>653.29570349999995</v>
      </c>
      <c r="AA64" s="50">
        <v>701.76365099999998</v>
      </c>
      <c r="AB64" s="50">
        <v>1181.8375695</v>
      </c>
      <c r="AC64" s="50">
        <v>1110.8635650000001</v>
      </c>
      <c r="AD64" s="50">
        <v>860.43823199999997</v>
      </c>
      <c r="AE64" s="50">
        <v>213.15886200000003</v>
      </c>
      <c r="AF64" s="50">
        <v>551.55413700000008</v>
      </c>
      <c r="AG64" s="50">
        <v>1410.6028859999999</v>
      </c>
      <c r="AH64" s="50">
        <v>1054.3877730000002</v>
      </c>
      <c r="AI64" s="50">
        <v>1191.1032180000002</v>
      </c>
      <c r="AJ64" s="50">
        <v>834.17713199999992</v>
      </c>
      <c r="AK64" s="50">
        <v>1029.3862230000002</v>
      </c>
      <c r="AL64" s="50">
        <v>1008.9385785000001</v>
      </c>
      <c r="AM64" s="50">
        <v>1069.5071430000003</v>
      </c>
      <c r="AN64" s="50">
        <v>1691.6320935000001</v>
      </c>
      <c r="AP64" s="13"/>
      <c r="AQ64" s="13"/>
      <c r="AR64" s="13"/>
      <c r="AS64" s="13"/>
      <c r="AT64" s="13"/>
      <c r="AU64" s="13"/>
      <c r="AV64" s="13"/>
      <c r="AW64" s="13">
        <f t="shared" si="162"/>
        <v>2536.8969239999997</v>
      </c>
      <c r="AX64" s="13">
        <f t="shared" si="157"/>
        <v>2184.4606590000003</v>
      </c>
      <c r="AY64" s="13">
        <f t="shared" si="158"/>
        <v>3016.5447960000001</v>
      </c>
      <c r="AZ64" s="13">
        <f t="shared" si="159"/>
        <v>3054.6665730000004</v>
      </c>
      <c r="BA64" s="13">
        <f t="shared" si="160"/>
        <v>3770.0778150000006</v>
      </c>
    </row>
    <row r="65" spans="1:53" ht="15.75" customHeight="1">
      <c r="A65" s="3">
        <v>11</v>
      </c>
      <c r="B65" s="8" t="str">
        <f t="shared" ref="B65:D66" si="170">+B49</f>
        <v>Shopping Downtown</v>
      </c>
      <c r="C65" s="9" t="str">
        <f t="shared" si="170"/>
        <v>RJ</v>
      </c>
      <c r="D65" s="9" t="str">
        <f t="shared" si="170"/>
        <v>Ancar Ivanhoé</v>
      </c>
      <c r="E65" s="13"/>
      <c r="F65" s="13"/>
      <c r="G65" s="13"/>
      <c r="H65" s="13"/>
      <c r="I65" s="13"/>
      <c r="J65" s="13"/>
      <c r="K65" s="13"/>
      <c r="L65" s="13"/>
      <c r="M65" s="10"/>
      <c r="N65" s="13"/>
      <c r="O65" s="13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50">
        <v>891.21514999999999</v>
      </c>
      <c r="AA65" s="50">
        <v>893.27620000000002</v>
      </c>
      <c r="AB65" s="50">
        <v>1407.9056700000001</v>
      </c>
      <c r="AC65" s="50">
        <v>929.92411000000004</v>
      </c>
      <c r="AD65" s="50">
        <v>928.47630000000004</v>
      </c>
      <c r="AE65" s="50">
        <v>9.5160599999999995</v>
      </c>
      <c r="AF65" s="50">
        <v>482.42409000000004</v>
      </c>
      <c r="AG65" s="50">
        <v>2075.9448400000001</v>
      </c>
      <c r="AH65" s="50">
        <v>1357.8123999999998</v>
      </c>
      <c r="AI65" s="50">
        <v>904.46930999999995</v>
      </c>
      <c r="AJ65" s="50">
        <v>913.94818000000009</v>
      </c>
      <c r="AK65" s="50">
        <v>898.35348999999997</v>
      </c>
      <c r="AL65" s="50">
        <v>929.96731000000011</v>
      </c>
      <c r="AM65" s="50">
        <v>940.03800999999987</v>
      </c>
      <c r="AN65" s="50">
        <v>1505.7446700000003</v>
      </c>
      <c r="AP65" s="13"/>
      <c r="AQ65" s="13"/>
      <c r="AR65" s="13"/>
      <c r="AS65" s="13"/>
      <c r="AT65" s="13"/>
      <c r="AU65" s="13"/>
      <c r="AV65" s="13"/>
      <c r="AW65" s="13">
        <f t="shared" si="162"/>
        <v>3192.3970200000003</v>
      </c>
      <c r="AX65" s="13">
        <f t="shared" si="157"/>
        <v>1867.9164700000001</v>
      </c>
      <c r="AY65" s="13">
        <f t="shared" si="158"/>
        <v>3916.1813299999999</v>
      </c>
      <c r="AZ65" s="13">
        <f t="shared" si="159"/>
        <v>2716.7709800000002</v>
      </c>
      <c r="BA65" s="13">
        <f t="shared" si="160"/>
        <v>3375.7499900000003</v>
      </c>
    </row>
    <row r="66" spans="1:53" ht="15.75" customHeight="1">
      <c r="A66" s="3">
        <v>12</v>
      </c>
      <c r="B66" s="8" t="str">
        <f t="shared" si="170"/>
        <v>Internacional Shopping</v>
      </c>
      <c r="C66" s="9" t="str">
        <f t="shared" si="170"/>
        <v>SP</v>
      </c>
      <c r="D66" s="9" t="str">
        <f t="shared" si="170"/>
        <v>Gazit Brasil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9">
        <v>1436.6572326219996</v>
      </c>
      <c r="AD66" s="69">
        <v>1457.3795567359996</v>
      </c>
      <c r="AE66" s="69">
        <v>1004.6738430189999</v>
      </c>
      <c r="AF66" s="50">
        <v>76.219263780000006</v>
      </c>
      <c r="AG66" s="50">
        <v>81.742526878000021</v>
      </c>
      <c r="AH66" s="50">
        <v>381.02313286399999</v>
      </c>
      <c r="AI66" s="50">
        <v>1125.9890133979998</v>
      </c>
      <c r="AJ66" s="50">
        <v>1171.3481304060001</v>
      </c>
      <c r="AK66" s="50">
        <v>1276.2886773719997</v>
      </c>
      <c r="AL66" s="50">
        <v>1368.4314552389999</v>
      </c>
      <c r="AM66" s="50">
        <v>1374.6773509249997</v>
      </c>
      <c r="AN66" s="10">
        <v>2452.2793979500002</v>
      </c>
      <c r="AP66" s="63"/>
      <c r="AQ66" s="63"/>
      <c r="AR66" s="63"/>
      <c r="AS66" s="63"/>
      <c r="AT66" s="63"/>
      <c r="AU66" s="63"/>
      <c r="AV66" s="63"/>
      <c r="AW66" s="63"/>
      <c r="AX66" s="13">
        <f t="shared" si="157"/>
        <v>3898.710632376999</v>
      </c>
      <c r="AY66" s="13">
        <f t="shared" si="158"/>
        <v>538.98492352200003</v>
      </c>
      <c r="AZ66" s="13">
        <f t="shared" si="159"/>
        <v>3573.6258211759996</v>
      </c>
      <c r="BA66" s="13">
        <f t="shared" si="160"/>
        <v>5195.3882041139996</v>
      </c>
    </row>
    <row r="67" spans="1:53" ht="17.25" customHeight="1">
      <c r="B67" s="21" t="s">
        <v>62</v>
      </c>
      <c r="C67" s="29"/>
      <c r="D67" s="22"/>
      <c r="E67" s="24">
        <f t="shared" ref="E67:AB67" si="171">SUM(E55:E66)</f>
        <v>836.9689860000002</v>
      </c>
      <c r="F67" s="24">
        <f t="shared" si="171"/>
        <v>561.52342049999993</v>
      </c>
      <c r="G67" s="24">
        <f t="shared" si="171"/>
        <v>1178.2348532999999</v>
      </c>
      <c r="H67" s="24">
        <f t="shared" si="171"/>
        <v>1187.6211705000001</v>
      </c>
      <c r="I67" s="24">
        <f t="shared" si="171"/>
        <v>1263.6772814319295</v>
      </c>
      <c r="J67" s="24">
        <f t="shared" si="171"/>
        <v>1250.3044753319296</v>
      </c>
      <c r="K67" s="24">
        <f t="shared" si="171"/>
        <v>1192.4614078319294</v>
      </c>
      <c r="L67" s="24">
        <f t="shared" si="171"/>
        <v>1308.4784711319294</v>
      </c>
      <c r="M67" s="24">
        <f t="shared" si="171"/>
        <v>1216.5395455319294</v>
      </c>
      <c r="N67" s="24">
        <f t="shared" si="171"/>
        <v>4093.9987529109294</v>
      </c>
      <c r="O67" s="24">
        <f t="shared" si="171"/>
        <v>4158.4646443319289</v>
      </c>
      <c r="P67" s="24">
        <f t="shared" si="171"/>
        <v>5026.8090449319288</v>
      </c>
      <c r="Q67" s="24">
        <f t="shared" si="171"/>
        <v>6413.8070788319292</v>
      </c>
      <c r="R67" s="24">
        <f t="shared" si="171"/>
        <v>4164.2133337319301</v>
      </c>
      <c r="S67" s="24">
        <f t="shared" si="171"/>
        <v>3896.7804951319295</v>
      </c>
      <c r="T67" s="24">
        <f t="shared" si="171"/>
        <v>4687.9207300000007</v>
      </c>
      <c r="U67" s="24">
        <f t="shared" si="171"/>
        <v>5027.6738795000001</v>
      </c>
      <c r="V67" s="24">
        <f t="shared" si="171"/>
        <v>5101.8875864000001</v>
      </c>
      <c r="W67" s="24">
        <f t="shared" si="171"/>
        <v>5865.5146795999999</v>
      </c>
      <c r="X67" s="24">
        <f t="shared" si="171"/>
        <v>5493.3232304999992</v>
      </c>
      <c r="Y67" s="24">
        <f t="shared" si="171"/>
        <v>5330.5377351000016</v>
      </c>
      <c r="Z67" s="24">
        <f t="shared" si="171"/>
        <v>7069.0311413999989</v>
      </c>
      <c r="AA67" s="24">
        <f t="shared" si="171"/>
        <v>7139.1393083000003</v>
      </c>
      <c r="AB67" s="24">
        <f t="shared" si="171"/>
        <v>8776.1116886</v>
      </c>
      <c r="AC67" s="24">
        <f>SUM(AC55:AC66)</f>
        <v>12191.832378578998</v>
      </c>
      <c r="AD67" s="24">
        <f t="shared" ref="AD67:AK67" si="172">SUM(AD55:AD66)</f>
        <v>8894.6558626359983</v>
      </c>
      <c r="AE67" s="24">
        <f t="shared" si="172"/>
        <v>6587.8381908189995</v>
      </c>
      <c r="AF67" s="24">
        <f t="shared" si="172"/>
        <v>3311.829070061</v>
      </c>
      <c r="AG67" s="24">
        <f t="shared" si="172"/>
        <v>4728.4435026279998</v>
      </c>
      <c r="AH67" s="24">
        <f t="shared" si="172"/>
        <v>3776.2841958079998</v>
      </c>
      <c r="AI67" s="24">
        <f t="shared" si="172"/>
        <v>5895.1550400189999</v>
      </c>
      <c r="AJ67" s="24">
        <f t="shared" si="172"/>
        <v>6065.9190302389998</v>
      </c>
      <c r="AK67" s="24">
        <f t="shared" si="172"/>
        <v>7595.6663908760002</v>
      </c>
      <c r="AL67" s="24">
        <f t="shared" ref="AL67:AN67" si="173">SUM(AL55:AL66)</f>
        <v>8138.6662225600003</v>
      </c>
      <c r="AM67" s="24">
        <f t="shared" si="173"/>
        <v>8551.2200672859999</v>
      </c>
      <c r="AN67" s="24">
        <f t="shared" si="173"/>
        <v>11954.819431625001</v>
      </c>
      <c r="AP67" s="24">
        <f>SUM(AP55:AP66)</f>
        <v>2576.7272598</v>
      </c>
      <c r="AQ67" s="24">
        <f t="shared" ref="AQ67:AY67" si="174">SUM(AQ55:AQ66)</f>
        <v>3701.6029272638593</v>
      </c>
      <c r="AR67" s="24">
        <f t="shared" si="174"/>
        <v>3717.4794244957884</v>
      </c>
      <c r="AS67" s="24">
        <f t="shared" si="174"/>
        <v>13279.272442174786</v>
      </c>
      <c r="AT67" s="24">
        <f t="shared" si="174"/>
        <v>14474.800907695788</v>
      </c>
      <c r="AU67" s="24">
        <f t="shared" si="174"/>
        <v>14817.4821959</v>
      </c>
      <c r="AV67" s="24">
        <f t="shared" si="174"/>
        <v>16689.375645199998</v>
      </c>
      <c r="AW67" s="24">
        <f t="shared" si="174"/>
        <v>22984.282138300001</v>
      </c>
      <c r="AX67" s="24">
        <f t="shared" si="174"/>
        <v>27674.326432033999</v>
      </c>
      <c r="AY67" s="24">
        <f t="shared" si="174"/>
        <v>11816.556768497001</v>
      </c>
      <c r="AZ67" s="24">
        <f t="shared" ref="AZ67:BA67" si="175">SUM(AZ55:AZ66)</f>
        <v>19556.740461133999</v>
      </c>
      <c r="BA67" s="24">
        <f t="shared" si="175"/>
        <v>28644.705721470997</v>
      </c>
    </row>
    <row r="68" spans="1:53" ht="15.75" customHeight="1">
      <c r="N68" s="48"/>
    </row>
    <row r="69" spans="1:53" ht="15.75" customHeight="1">
      <c r="N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</row>
    <row r="70" spans="1:53" ht="15.75" customHeight="1">
      <c r="N70" s="48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</row>
    <row r="71" spans="1:53" ht="15.75" customHeight="1">
      <c r="N71" s="48"/>
    </row>
  </sheetData>
  <sortState xmlns:xlrd2="http://schemas.microsoft.com/office/spreadsheetml/2017/richdata2" ref="A55:AU62">
    <sortCondition ref="A55"/>
  </sortState>
  <mergeCells count="60">
    <mergeCell ref="AY5:AY6"/>
    <mergeCell ref="AY21:AY22"/>
    <mergeCell ref="AY37:AY38"/>
    <mergeCell ref="AY53:AY54"/>
    <mergeCell ref="B53:B54"/>
    <mergeCell ref="C53:C54"/>
    <mergeCell ref="D53:D54"/>
    <mergeCell ref="B37:B38"/>
    <mergeCell ref="C37:C38"/>
    <mergeCell ref="D37:D38"/>
    <mergeCell ref="B5:B6"/>
    <mergeCell ref="C5:C6"/>
    <mergeCell ref="D5:D6"/>
    <mergeCell ref="B21:B22"/>
    <mergeCell ref="C21:C22"/>
    <mergeCell ref="D21:D22"/>
    <mergeCell ref="AP21:AP22"/>
    <mergeCell ref="AQ21:AQ22"/>
    <mergeCell ref="AR21:AR22"/>
    <mergeCell ref="AS21:AS22"/>
    <mergeCell ref="AV5:AV6"/>
    <mergeCell ref="AV21:AV22"/>
    <mergeCell ref="AT5:AT6"/>
    <mergeCell ref="AT21:AT22"/>
    <mergeCell ref="AP5:AP6"/>
    <mergeCell ref="AQ5:AQ6"/>
    <mergeCell ref="AR5:AR6"/>
    <mergeCell ref="AS5:AS6"/>
    <mergeCell ref="AU5:AU6"/>
    <mergeCell ref="AU21:AU22"/>
    <mergeCell ref="AT37:AT38"/>
    <mergeCell ref="AT53:AT54"/>
    <mergeCell ref="AP37:AP38"/>
    <mergeCell ref="AQ37:AQ38"/>
    <mergeCell ref="AR37:AR38"/>
    <mergeCell ref="AS37:AS38"/>
    <mergeCell ref="AP53:AP54"/>
    <mergeCell ref="AQ53:AQ54"/>
    <mergeCell ref="AR53:AR54"/>
    <mergeCell ref="AS53:AS54"/>
    <mergeCell ref="AU37:AU38"/>
    <mergeCell ref="AU53:AU54"/>
    <mergeCell ref="AV37:AV38"/>
    <mergeCell ref="AV53:AV54"/>
    <mergeCell ref="AX5:AX6"/>
    <mergeCell ref="AX21:AX22"/>
    <mergeCell ref="AX37:AX38"/>
    <mergeCell ref="AX53:AX54"/>
    <mergeCell ref="AW5:AW6"/>
    <mergeCell ref="AW21:AW22"/>
    <mergeCell ref="AW37:AW38"/>
    <mergeCell ref="AW53:AW54"/>
    <mergeCell ref="BA5:BA6"/>
    <mergeCell ref="BA21:BA22"/>
    <mergeCell ref="BA37:BA38"/>
    <mergeCell ref="BA53:BA54"/>
    <mergeCell ref="AZ5:AZ6"/>
    <mergeCell ref="AZ21:AZ22"/>
    <mergeCell ref="AZ37:AZ38"/>
    <mergeCell ref="AZ53:AZ5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P52:AS5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1"/>
  <sheetViews>
    <sheetView showGridLines="0" topLeftCell="Y1" zoomScale="85" zoomScaleNormal="85" workbookViewId="0">
      <selection activeCell="AL3" sqref="AL3"/>
    </sheetView>
  </sheetViews>
  <sheetFormatPr defaultRowHeight="14.5"/>
  <cols>
    <col min="1" max="1" width="24.08984375" bestFit="1" customWidth="1"/>
    <col min="2" max="2" width="9.90625" bestFit="1" customWidth="1"/>
    <col min="3" max="7" width="11.26953125" bestFit="1" customWidth="1"/>
    <col min="8" max="8" width="9.90625" bestFit="1" customWidth="1"/>
    <col min="9" max="25" width="11.26953125" bestFit="1" customWidth="1"/>
    <col min="26" max="26" width="12.1796875" bestFit="1" customWidth="1"/>
    <col min="27" max="29" width="11.26953125" bestFit="1" customWidth="1"/>
    <col min="30" max="30" width="11.81640625" bestFit="1" customWidth="1"/>
    <col min="31" max="31" width="11.26953125" bestFit="1" customWidth="1"/>
    <col min="32" max="38" width="11.81640625" bestFit="1" customWidth="1"/>
  </cols>
  <sheetData>
    <row r="1" spans="1:38">
      <c r="A1" s="87" t="s">
        <v>106</v>
      </c>
      <c r="B1" s="86">
        <v>43098</v>
      </c>
      <c r="C1" s="86">
        <f>EOMONTH(B1,1)</f>
        <v>43131</v>
      </c>
      <c r="D1" s="86">
        <f t="shared" ref="D1:AI1" si="0">EOMONTH(C1,1)</f>
        <v>43159</v>
      </c>
      <c r="E1" s="86">
        <f t="shared" si="0"/>
        <v>43190</v>
      </c>
      <c r="F1" s="86">
        <f t="shared" si="0"/>
        <v>43220</v>
      </c>
      <c r="G1" s="86">
        <f t="shared" si="0"/>
        <v>43251</v>
      </c>
      <c r="H1" s="86">
        <f t="shared" si="0"/>
        <v>43281</v>
      </c>
      <c r="I1" s="86">
        <f t="shared" si="0"/>
        <v>43312</v>
      </c>
      <c r="J1" s="86">
        <f t="shared" si="0"/>
        <v>43343</v>
      </c>
      <c r="K1" s="86">
        <f t="shared" si="0"/>
        <v>43373</v>
      </c>
      <c r="L1" s="86">
        <f t="shared" si="0"/>
        <v>43404</v>
      </c>
      <c r="M1" s="86">
        <f t="shared" si="0"/>
        <v>43434</v>
      </c>
      <c r="N1" s="86">
        <f t="shared" si="0"/>
        <v>43465</v>
      </c>
      <c r="O1" s="86">
        <f t="shared" si="0"/>
        <v>43496</v>
      </c>
      <c r="P1" s="86">
        <f t="shared" si="0"/>
        <v>43524</v>
      </c>
      <c r="Q1" s="86">
        <f t="shared" si="0"/>
        <v>43555</v>
      </c>
      <c r="R1" s="86">
        <f t="shared" si="0"/>
        <v>43585</v>
      </c>
      <c r="S1" s="86">
        <f t="shared" si="0"/>
        <v>43616</v>
      </c>
      <c r="T1" s="86">
        <f t="shared" si="0"/>
        <v>43646</v>
      </c>
      <c r="U1" s="86">
        <f t="shared" si="0"/>
        <v>43677</v>
      </c>
      <c r="V1" s="86">
        <f t="shared" si="0"/>
        <v>43708</v>
      </c>
      <c r="W1" s="86">
        <f t="shared" si="0"/>
        <v>43738</v>
      </c>
      <c r="X1" s="86">
        <f t="shared" si="0"/>
        <v>43769</v>
      </c>
      <c r="Y1" s="86">
        <f t="shared" si="0"/>
        <v>43799</v>
      </c>
      <c r="Z1" s="86">
        <f t="shared" si="0"/>
        <v>43830</v>
      </c>
      <c r="AA1" s="86">
        <f t="shared" si="0"/>
        <v>43861</v>
      </c>
      <c r="AB1" s="86">
        <f t="shared" si="0"/>
        <v>43890</v>
      </c>
      <c r="AC1" s="86">
        <f t="shared" si="0"/>
        <v>43921</v>
      </c>
      <c r="AD1" s="86">
        <f t="shared" si="0"/>
        <v>43951</v>
      </c>
      <c r="AE1" s="86">
        <f t="shared" si="0"/>
        <v>43982</v>
      </c>
      <c r="AF1" s="86">
        <f t="shared" si="0"/>
        <v>44012</v>
      </c>
      <c r="AG1" s="86">
        <f t="shared" si="0"/>
        <v>44043</v>
      </c>
      <c r="AH1" s="86">
        <f t="shared" si="0"/>
        <v>44074</v>
      </c>
      <c r="AI1" s="86">
        <f t="shared" si="0"/>
        <v>44104</v>
      </c>
      <c r="AJ1" s="86">
        <f t="shared" ref="AJ1" si="1">EOMONTH(AI1,1)</f>
        <v>44135</v>
      </c>
      <c r="AK1" s="86">
        <f t="shared" ref="AK1" si="2">EOMONTH(AJ1,1)</f>
        <v>44165</v>
      </c>
      <c r="AL1" s="86">
        <f t="shared" ref="AL1" si="3">EOMONTH(AK1,1)</f>
        <v>44196</v>
      </c>
    </row>
    <row r="2" spans="1:38">
      <c r="A2" s="77" t="s">
        <v>98</v>
      </c>
      <c r="B2" s="78">
        <f>SUM(B3:B6)</f>
        <v>216604.86</v>
      </c>
      <c r="C2" s="78">
        <f t="shared" ref="C2:AF2" si="4">SUM(C3:C6)</f>
        <v>1526631.1269999999</v>
      </c>
      <c r="D2" s="78">
        <f t="shared" si="4"/>
        <v>1503124.5499999998</v>
      </c>
      <c r="E2" s="78">
        <f t="shared" si="4"/>
        <v>1460582</v>
      </c>
      <c r="F2" s="78">
        <f t="shared" si="4"/>
        <v>1625061.2599999998</v>
      </c>
      <c r="G2" s="78">
        <f t="shared" si="4"/>
        <v>1424537.01</v>
      </c>
      <c r="H2" s="78">
        <f t="shared" si="4"/>
        <v>1207315.1000000001</v>
      </c>
      <c r="I2" s="78">
        <f t="shared" si="4"/>
        <v>1315468.8199999998</v>
      </c>
      <c r="J2" s="78">
        <f t="shared" si="4"/>
        <v>1392631.87</v>
      </c>
      <c r="K2" s="78">
        <f t="shared" si="4"/>
        <v>1315776.9100000001</v>
      </c>
      <c r="L2" s="78">
        <f t="shared" si="4"/>
        <v>5503341.5399999991</v>
      </c>
      <c r="M2" s="78">
        <f t="shared" si="4"/>
        <v>4779015.16</v>
      </c>
      <c r="N2" s="78">
        <f t="shared" si="4"/>
        <v>5425134.2000000002</v>
      </c>
      <c r="O2" s="78">
        <f t="shared" si="4"/>
        <v>5374495.3500000015</v>
      </c>
      <c r="P2" s="78">
        <f t="shared" si="4"/>
        <v>5259132.66</v>
      </c>
      <c r="Q2" s="78">
        <f t="shared" si="4"/>
        <v>6748036.2000000011</v>
      </c>
      <c r="R2" s="78">
        <f t="shared" si="4"/>
        <v>6898292.8699999992</v>
      </c>
      <c r="S2" s="78">
        <f t="shared" si="4"/>
        <v>8112808.5199999996</v>
      </c>
      <c r="T2" s="78">
        <f t="shared" si="4"/>
        <v>7285738.5200000014</v>
      </c>
      <c r="U2" s="78">
        <f t="shared" si="4"/>
        <v>7550675.370000001</v>
      </c>
      <c r="V2" s="78">
        <f t="shared" si="4"/>
        <v>9790061.7599999979</v>
      </c>
      <c r="W2" s="78">
        <f t="shared" si="4"/>
        <v>11095882.469999999</v>
      </c>
      <c r="X2" s="78">
        <f t="shared" si="4"/>
        <v>10439227.280000001</v>
      </c>
      <c r="Y2" s="78">
        <f t="shared" si="4"/>
        <v>12730480.379999999</v>
      </c>
      <c r="Z2" s="78">
        <f t="shared" si="4"/>
        <v>16085232.859999999</v>
      </c>
      <c r="AA2" s="78">
        <f t="shared" si="4"/>
        <v>11588211.359999999</v>
      </c>
      <c r="AB2" s="78">
        <f t="shared" si="4"/>
        <v>12222746.07</v>
      </c>
      <c r="AC2" s="78">
        <f t="shared" si="4"/>
        <v>7203300.2800000003</v>
      </c>
      <c r="AD2" s="78">
        <f t="shared" si="4"/>
        <v>-1015307.26</v>
      </c>
      <c r="AE2" s="78">
        <f t="shared" si="4"/>
        <v>4677805.450000002</v>
      </c>
      <c r="AF2" s="78">
        <f t="shared" si="4"/>
        <v>-1233260.6600000025</v>
      </c>
      <c r="AG2" s="78">
        <f t="shared" ref="AG2:AI2" si="5">SUM(AG3:AG6)</f>
        <v>1649451.0899999999</v>
      </c>
      <c r="AH2" s="78">
        <f t="shared" si="5"/>
        <v>5067673.2999999989</v>
      </c>
      <c r="AI2" s="78">
        <f t="shared" si="5"/>
        <v>5819213.9499999983</v>
      </c>
      <c r="AJ2" s="78">
        <f t="shared" ref="AJ2:AL2" si="6">SUM(AJ3:AJ6)</f>
        <v>8967591.6199999936</v>
      </c>
      <c r="AK2" s="78">
        <f t="shared" si="6"/>
        <v>9140766.1099999994</v>
      </c>
      <c r="AL2" s="78">
        <f t="shared" si="6"/>
        <v>13558438.32</v>
      </c>
    </row>
    <row r="3" spans="1:38">
      <c r="A3" s="79" t="s">
        <v>99</v>
      </c>
      <c r="B3" s="80">
        <v>0</v>
      </c>
      <c r="C3" s="80">
        <v>546612.87699999998</v>
      </c>
      <c r="D3" s="80">
        <v>598844.85999999987</v>
      </c>
      <c r="E3" s="80">
        <v>762968.30999999994</v>
      </c>
      <c r="F3" s="80">
        <v>1083762.8</v>
      </c>
      <c r="G3" s="80">
        <v>1102671.22</v>
      </c>
      <c r="H3" s="80">
        <v>990450.61</v>
      </c>
      <c r="I3" s="80">
        <v>1051229.18</v>
      </c>
      <c r="J3" s="80">
        <v>1126696.04</v>
      </c>
      <c r="K3" s="80">
        <v>1076249.5900000001</v>
      </c>
      <c r="L3" s="80">
        <v>5079221.669999999</v>
      </c>
      <c r="M3" s="80">
        <v>4540331.9799999995</v>
      </c>
      <c r="N3" s="80">
        <v>5243100.4000000004</v>
      </c>
      <c r="O3" s="80">
        <v>5302165.0300000012</v>
      </c>
      <c r="P3" s="80">
        <v>5086540.87</v>
      </c>
      <c r="Q3" s="80">
        <v>5510844.9300000016</v>
      </c>
      <c r="R3" s="80">
        <v>5682411.7999999989</v>
      </c>
      <c r="S3" s="80">
        <v>6862092.9299999997</v>
      </c>
      <c r="T3" s="80">
        <v>6436516.4900000012</v>
      </c>
      <c r="U3" s="80">
        <v>6879263.9700000007</v>
      </c>
      <c r="V3" s="80">
        <v>8287635.3899999978</v>
      </c>
      <c r="W3" s="80">
        <v>9505590.6599999983</v>
      </c>
      <c r="X3" s="80">
        <v>8890473.5000000019</v>
      </c>
      <c r="Y3" s="80">
        <v>11459709.789999999</v>
      </c>
      <c r="Z3" s="80">
        <v>14864093.849999998</v>
      </c>
      <c r="AA3" s="80">
        <v>11032287.57</v>
      </c>
      <c r="AB3" s="80">
        <v>11881545.939999999</v>
      </c>
      <c r="AC3" s="80">
        <v>6893536.9700000007</v>
      </c>
      <c r="AD3" s="80">
        <v>-645997.23</v>
      </c>
      <c r="AE3" s="80">
        <v>4279727.9100000029</v>
      </c>
      <c r="AF3" s="80">
        <v>-1174053.0900000015</v>
      </c>
      <c r="AG3" s="80">
        <v>1494523.19</v>
      </c>
      <c r="AH3" s="80">
        <v>4950758.5499999989</v>
      </c>
      <c r="AI3" s="80">
        <v>5842180.0799999982</v>
      </c>
      <c r="AJ3" s="80">
        <v>6343215.0500000007</v>
      </c>
      <c r="AK3" s="80">
        <v>8945836.1899999995</v>
      </c>
      <c r="AL3" s="80">
        <v>12040426.07</v>
      </c>
    </row>
    <row r="4" spans="1:38">
      <c r="A4" s="79" t="s">
        <v>120</v>
      </c>
      <c r="B4" s="80">
        <v>0</v>
      </c>
      <c r="C4" s="80">
        <v>0</v>
      </c>
      <c r="D4" s="80">
        <v>0</v>
      </c>
      <c r="E4" s="80">
        <v>0</v>
      </c>
      <c r="F4" s="80">
        <v>0</v>
      </c>
      <c r="G4" s="80">
        <v>0</v>
      </c>
      <c r="H4" s="80">
        <v>0</v>
      </c>
      <c r="I4" s="80">
        <v>0</v>
      </c>
      <c r="J4" s="80">
        <v>0</v>
      </c>
      <c r="K4" s="80">
        <v>0</v>
      </c>
      <c r="L4" s="80">
        <v>0</v>
      </c>
      <c r="M4" s="80">
        <v>0</v>
      </c>
      <c r="N4" s="80">
        <v>0</v>
      </c>
      <c r="O4" s="80">
        <v>0</v>
      </c>
      <c r="P4" s="80">
        <v>0</v>
      </c>
      <c r="Q4" s="80">
        <v>0</v>
      </c>
      <c r="R4" s="80">
        <v>0</v>
      </c>
      <c r="S4" s="80">
        <v>0</v>
      </c>
      <c r="T4" s="80">
        <v>0</v>
      </c>
      <c r="U4" s="80">
        <v>0</v>
      </c>
      <c r="V4" s="80">
        <v>0</v>
      </c>
      <c r="W4" s="80">
        <v>0</v>
      </c>
      <c r="X4" s="80">
        <v>0</v>
      </c>
      <c r="Y4" s="80">
        <v>0</v>
      </c>
      <c r="Z4" s="80">
        <v>0</v>
      </c>
      <c r="AA4" s="80">
        <v>0</v>
      </c>
      <c r="AB4" s="80">
        <v>0</v>
      </c>
      <c r="AC4" s="80">
        <v>0</v>
      </c>
      <c r="AD4" s="80">
        <v>0</v>
      </c>
      <c r="AE4" s="80">
        <v>0</v>
      </c>
      <c r="AF4" s="80">
        <v>0</v>
      </c>
      <c r="AG4" s="80">
        <v>0</v>
      </c>
      <c r="AH4" s="80">
        <v>0</v>
      </c>
      <c r="AI4" s="80">
        <v>0</v>
      </c>
      <c r="AJ4" s="80">
        <v>2281077.5099999923</v>
      </c>
      <c r="AK4" s="80">
        <v>0</v>
      </c>
      <c r="AL4" s="80">
        <v>0</v>
      </c>
    </row>
    <row r="5" spans="1:38">
      <c r="A5" s="79" t="s">
        <v>100</v>
      </c>
      <c r="B5" s="80">
        <v>0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20271.52</v>
      </c>
      <c r="I5" s="80">
        <v>20271.52</v>
      </c>
      <c r="J5" s="80">
        <v>24542.74</v>
      </c>
      <c r="K5" s="80">
        <v>24542.739999999998</v>
      </c>
      <c r="L5" s="80">
        <v>24542.740000000005</v>
      </c>
      <c r="M5" s="80">
        <v>24542.739999999991</v>
      </c>
      <c r="N5" s="80">
        <v>24314.180000000015</v>
      </c>
      <c r="O5" s="80">
        <v>0</v>
      </c>
      <c r="P5" s="80">
        <v>0</v>
      </c>
      <c r="Q5" s="80">
        <v>0</v>
      </c>
      <c r="R5" s="80">
        <v>0</v>
      </c>
      <c r="S5" s="80">
        <v>57491.199999999983</v>
      </c>
      <c r="T5" s="80">
        <v>39691.01</v>
      </c>
      <c r="U5" s="80">
        <v>58748.08</v>
      </c>
      <c r="V5" s="80">
        <v>190312.23</v>
      </c>
      <c r="W5" s="80">
        <v>0</v>
      </c>
      <c r="X5" s="80">
        <v>0</v>
      </c>
      <c r="Y5" s="80">
        <v>0</v>
      </c>
      <c r="Z5" s="80">
        <v>0</v>
      </c>
      <c r="AA5" s="80">
        <v>0</v>
      </c>
      <c r="AB5" s="80">
        <v>0</v>
      </c>
      <c r="AC5" s="80">
        <v>48287.22</v>
      </c>
      <c r="AD5" s="80">
        <v>62990.74</v>
      </c>
      <c r="AE5" s="80">
        <v>57963.719999999994</v>
      </c>
      <c r="AF5" s="80">
        <v>55712.239999999991</v>
      </c>
      <c r="AG5" s="80">
        <v>55712.24</v>
      </c>
      <c r="AH5" s="80">
        <v>49744.670000000006</v>
      </c>
      <c r="AI5" s="80">
        <v>82937.11</v>
      </c>
      <c r="AJ5" s="80">
        <v>375067.89</v>
      </c>
      <c r="AK5" s="80">
        <v>123996.94999999998</v>
      </c>
      <c r="AL5" s="80">
        <v>1443919.4100000001</v>
      </c>
    </row>
    <row r="6" spans="1:38" ht="15" thickBot="1">
      <c r="A6" s="81" t="s">
        <v>101</v>
      </c>
      <c r="B6" s="82">
        <v>216604.86</v>
      </c>
      <c r="C6" s="82">
        <v>980018.24999999988</v>
      </c>
      <c r="D6" s="82">
        <v>904279.69</v>
      </c>
      <c r="E6" s="82">
        <v>697613.69000000006</v>
      </c>
      <c r="F6" s="82">
        <v>541298.45999999973</v>
      </c>
      <c r="G6" s="82">
        <v>321865.78999999998</v>
      </c>
      <c r="H6" s="82">
        <v>196592.97000000003</v>
      </c>
      <c r="I6" s="82">
        <v>243968.12</v>
      </c>
      <c r="J6" s="82">
        <v>241393.08999999997</v>
      </c>
      <c r="K6" s="82">
        <v>214984.58000000005</v>
      </c>
      <c r="L6" s="82">
        <v>399577.12999999989</v>
      </c>
      <c r="M6" s="82">
        <v>214140.44000000018</v>
      </c>
      <c r="N6" s="82">
        <v>157719.62</v>
      </c>
      <c r="O6" s="82">
        <v>72330.319999999949</v>
      </c>
      <c r="P6" s="82">
        <v>172591.78999999992</v>
      </c>
      <c r="Q6" s="82">
        <v>1237191.27</v>
      </c>
      <c r="R6" s="82">
        <v>1215881.07</v>
      </c>
      <c r="S6" s="82">
        <v>1193224.3899999997</v>
      </c>
      <c r="T6" s="82">
        <v>809531.02</v>
      </c>
      <c r="U6" s="82">
        <v>612663.32000000007</v>
      </c>
      <c r="V6" s="82">
        <v>1312114.1399999999</v>
      </c>
      <c r="W6" s="82">
        <v>1590291.8099999996</v>
      </c>
      <c r="X6" s="82">
        <v>1548753.78</v>
      </c>
      <c r="Y6" s="82">
        <v>1270770.5900000003</v>
      </c>
      <c r="Z6" s="82">
        <v>1221139.0100000007</v>
      </c>
      <c r="AA6" s="82">
        <v>555923.78999999817</v>
      </c>
      <c r="AB6" s="82">
        <v>341200.13000000175</v>
      </c>
      <c r="AC6" s="82">
        <v>261476.08999999985</v>
      </c>
      <c r="AD6" s="82">
        <v>-432300.77</v>
      </c>
      <c r="AE6" s="82">
        <v>340113.81999999972</v>
      </c>
      <c r="AF6" s="82">
        <v>-114919.81000000087</v>
      </c>
      <c r="AG6" s="82">
        <v>99215.659999999989</v>
      </c>
      <c r="AH6" s="82">
        <v>67170.080000000016</v>
      </c>
      <c r="AI6" s="82">
        <v>-105903.24</v>
      </c>
      <c r="AJ6" s="82">
        <v>-31768.829999999998</v>
      </c>
      <c r="AK6" s="82">
        <v>70932.969999999958</v>
      </c>
      <c r="AL6" s="82">
        <v>74092.840000000011</v>
      </c>
    </row>
    <row r="7" spans="1:38">
      <c r="A7" s="83" t="s">
        <v>102</v>
      </c>
      <c r="B7" s="78">
        <f>SUM(B8:B10)</f>
        <v>-94957.010000000009</v>
      </c>
      <c r="C7" s="78">
        <f t="shared" ref="C7:AF7" si="7">SUM(C8:C10)</f>
        <v>-222995.59</v>
      </c>
      <c r="D7" s="78">
        <f t="shared" si="7"/>
        <v>-243433.09000000003</v>
      </c>
      <c r="E7" s="78">
        <f t="shared" si="7"/>
        <v>-181240.76000000004</v>
      </c>
      <c r="F7" s="78">
        <f t="shared" si="7"/>
        <v>-214543.56999999995</v>
      </c>
      <c r="G7" s="78">
        <f t="shared" si="7"/>
        <v>-233866.37</v>
      </c>
      <c r="H7" s="78">
        <f t="shared" si="7"/>
        <v>-468690.36184169335</v>
      </c>
      <c r="I7" s="78">
        <f t="shared" si="7"/>
        <v>-209385.38999999998</v>
      </c>
      <c r="J7" s="78">
        <f t="shared" si="7"/>
        <v>-95325.650000000009</v>
      </c>
      <c r="K7" s="78">
        <f t="shared" si="7"/>
        <v>-96095.070000000778</v>
      </c>
      <c r="L7" s="78">
        <f t="shared" si="7"/>
        <v>-342463.41000000003</v>
      </c>
      <c r="M7" s="78">
        <f t="shared" si="7"/>
        <v>-1792821.3499999994</v>
      </c>
      <c r="N7" s="78">
        <f t="shared" si="7"/>
        <v>-2151393.09</v>
      </c>
      <c r="O7" s="78">
        <f t="shared" si="7"/>
        <v>-2009506.9100000001</v>
      </c>
      <c r="P7" s="78">
        <f t="shared" si="7"/>
        <v>-2297270.4699999988</v>
      </c>
      <c r="Q7" s="78">
        <f t="shared" si="7"/>
        <v>-2096646.7600000016</v>
      </c>
      <c r="R7" s="78">
        <f t="shared" si="7"/>
        <v>-2412243.06</v>
      </c>
      <c r="S7" s="78">
        <f t="shared" si="7"/>
        <v>-2357887.8500000015</v>
      </c>
      <c r="T7" s="78">
        <f t="shared" si="7"/>
        <v>-2513334.11</v>
      </c>
      <c r="U7" s="78">
        <f t="shared" si="7"/>
        <v>-2334585.209999999</v>
      </c>
      <c r="V7" s="78">
        <f t="shared" si="7"/>
        <v>-2732789.52</v>
      </c>
      <c r="W7" s="78">
        <f t="shared" si="7"/>
        <v>-2750621.8099999996</v>
      </c>
      <c r="X7" s="78">
        <f t="shared" si="7"/>
        <v>-3159449.6800000006</v>
      </c>
      <c r="Y7" s="78">
        <f t="shared" si="7"/>
        <v>-3162836.1999999993</v>
      </c>
      <c r="Z7" s="78">
        <f t="shared" si="7"/>
        <v>-3020601.63</v>
      </c>
      <c r="AA7" s="78">
        <f t="shared" si="7"/>
        <v>-3176961.6699999985</v>
      </c>
      <c r="AB7" s="78">
        <f t="shared" si="7"/>
        <v>-3239087.9900000012</v>
      </c>
      <c r="AC7" s="78">
        <f t="shared" si="7"/>
        <v>-3129880.8699999987</v>
      </c>
      <c r="AD7" s="78">
        <f t="shared" si="7"/>
        <v>-2628073.3499999996</v>
      </c>
      <c r="AE7" s="78">
        <f t="shared" si="7"/>
        <v>-760485.39</v>
      </c>
      <c r="AF7" s="78">
        <f t="shared" si="7"/>
        <v>-998268.44</v>
      </c>
      <c r="AG7" s="78">
        <f t="shared" ref="AG7:AI7" si="8">SUM(AG8:AG10)</f>
        <v>-934812.69999999984</v>
      </c>
      <c r="AH7" s="78">
        <f t="shared" si="8"/>
        <v>-903285.45</v>
      </c>
      <c r="AI7" s="78">
        <f t="shared" si="8"/>
        <v>-1143238.9900000002</v>
      </c>
      <c r="AJ7" s="78">
        <f t="shared" ref="AJ7:AL7" si="9">SUM(AJ8:AJ10)</f>
        <v>-1590294.39</v>
      </c>
      <c r="AK7" s="78">
        <f t="shared" si="9"/>
        <v>-1435752.6</v>
      </c>
      <c r="AL7" s="78">
        <f t="shared" si="9"/>
        <v>-1447106.5499999998</v>
      </c>
    </row>
    <row r="8" spans="1:38">
      <c r="A8" s="79" t="s">
        <v>103</v>
      </c>
      <c r="B8" s="80">
        <v>0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-8587.1299999999992</v>
      </c>
      <c r="M8" s="80">
        <v>-16145.42</v>
      </c>
      <c r="N8" s="80">
        <v>-17095.219999999998</v>
      </c>
      <c r="O8" s="80">
        <v>-18963.660000000003</v>
      </c>
      <c r="P8" s="80">
        <v>-44075.659999999996</v>
      </c>
      <c r="Q8" s="80">
        <v>-64775.060000000012</v>
      </c>
      <c r="R8" s="80">
        <v>-52595.179999999993</v>
      </c>
      <c r="S8" s="80">
        <v>-81123.920000000013</v>
      </c>
      <c r="T8" s="80">
        <v>-71613.349999999977</v>
      </c>
      <c r="U8" s="80">
        <v>-68149.100000000006</v>
      </c>
      <c r="V8" s="80">
        <v>-72522.829999999987</v>
      </c>
      <c r="W8" s="80">
        <v>-69456.570000000007</v>
      </c>
      <c r="X8" s="80">
        <v>-66160.239999999991</v>
      </c>
      <c r="Y8" s="80">
        <v>-68183.06</v>
      </c>
      <c r="Z8" s="80">
        <v>-70323.44</v>
      </c>
      <c r="AA8" s="80">
        <v>-85132.799999999988</v>
      </c>
      <c r="AB8" s="80">
        <v>-108797.85000000003</v>
      </c>
      <c r="AC8" s="80">
        <v>-123960.56999999995</v>
      </c>
      <c r="AD8" s="80">
        <v>-66790.38</v>
      </c>
      <c r="AE8" s="80">
        <v>-7717.8400000000838</v>
      </c>
      <c r="AF8" s="80">
        <v>-26274.689999999944</v>
      </c>
      <c r="AG8" s="80">
        <v>-12176.57</v>
      </c>
      <c r="AH8" s="80">
        <v>-67102.760000000009</v>
      </c>
      <c r="AI8" s="80">
        <v>-167847.52000000002</v>
      </c>
      <c r="AJ8" s="80">
        <v>-267745.48</v>
      </c>
      <c r="AK8" s="80">
        <v>-91159.580000000016</v>
      </c>
      <c r="AL8" s="80">
        <v>-68829.13</v>
      </c>
    </row>
    <row r="9" spans="1:38">
      <c r="A9" s="79" t="s">
        <v>104</v>
      </c>
      <c r="B9" s="80">
        <v>-94957.010000000009</v>
      </c>
      <c r="C9" s="80">
        <v>-222995.59</v>
      </c>
      <c r="D9" s="80">
        <v>-243433.09000000003</v>
      </c>
      <c r="E9" s="80">
        <v>-181240.76000000004</v>
      </c>
      <c r="F9" s="80">
        <v>-214543.56999999995</v>
      </c>
      <c r="G9" s="80">
        <v>-233866.37</v>
      </c>
      <c r="H9" s="80">
        <v>-468690.36184169335</v>
      </c>
      <c r="I9" s="80">
        <v>-209385.38999999998</v>
      </c>
      <c r="J9" s="80">
        <v>-95325.650000000009</v>
      </c>
      <c r="K9" s="80">
        <v>-96095.070000000778</v>
      </c>
      <c r="L9" s="80">
        <v>-333876.28000000003</v>
      </c>
      <c r="M9" s="80">
        <v>-341785.25999999989</v>
      </c>
      <c r="N9" s="80">
        <v>-352814.3</v>
      </c>
      <c r="O9" s="80">
        <v>-297692.79000000004</v>
      </c>
      <c r="P9" s="80">
        <v>-302677.96000000014</v>
      </c>
      <c r="Q9" s="80">
        <v>-501567.0499999997</v>
      </c>
      <c r="R9" s="80">
        <v>-565863.57000000007</v>
      </c>
      <c r="S9" s="80">
        <v>-555826.58999999985</v>
      </c>
      <c r="T9" s="80">
        <v>-537367.14999999991</v>
      </c>
      <c r="U9" s="80">
        <v>-533439.69999999995</v>
      </c>
      <c r="V9" s="80">
        <v>-666285.35999999987</v>
      </c>
      <c r="W9" s="80">
        <v>-857623.79</v>
      </c>
      <c r="X9" s="80">
        <v>-1180542.3399999999</v>
      </c>
      <c r="Y9" s="80">
        <v>-1182670.44</v>
      </c>
      <c r="Z9" s="80">
        <v>-1210860.0499999998</v>
      </c>
      <c r="AA9" s="80">
        <v>-1255867.97</v>
      </c>
      <c r="AB9" s="80">
        <v>-1184510.27</v>
      </c>
      <c r="AC9" s="80">
        <v>-1124378.49</v>
      </c>
      <c r="AD9" s="80">
        <v>-766455.94000000006</v>
      </c>
      <c r="AE9" s="80">
        <v>-752767.54999999993</v>
      </c>
      <c r="AF9" s="80">
        <v>-971993.75</v>
      </c>
      <c r="AG9" s="80">
        <v>-922636.12999999989</v>
      </c>
      <c r="AH9" s="80">
        <v>-836182.69</v>
      </c>
      <c r="AI9" s="80">
        <v>-975391.47000000009</v>
      </c>
      <c r="AJ9" s="80">
        <v>-1322548.9099999999</v>
      </c>
      <c r="AK9" s="80">
        <v>-1344593.02</v>
      </c>
      <c r="AL9" s="80">
        <v>-1378277.42</v>
      </c>
    </row>
    <row r="10" spans="1:38" ht="15" customHeight="1" thickBot="1">
      <c r="A10" s="84" t="s">
        <v>105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-1434890.6699999995</v>
      </c>
      <c r="N10" s="85">
        <v>-1781483.57</v>
      </c>
      <c r="O10" s="85">
        <v>-1692850.46</v>
      </c>
      <c r="P10" s="85">
        <v>-1950516.8499999987</v>
      </c>
      <c r="Q10" s="85">
        <v>-1530304.6500000018</v>
      </c>
      <c r="R10" s="85">
        <v>-1793784.31</v>
      </c>
      <c r="S10" s="85">
        <v>-1720937.3400000017</v>
      </c>
      <c r="T10" s="85">
        <v>-1904353.61</v>
      </c>
      <c r="U10" s="85">
        <v>-1732996.4099999992</v>
      </c>
      <c r="V10" s="85">
        <v>-1993981.33</v>
      </c>
      <c r="W10" s="85">
        <v>-1823541.4499999993</v>
      </c>
      <c r="X10" s="85">
        <v>-1912747.1000000006</v>
      </c>
      <c r="Y10" s="85">
        <v>-1911982.6999999993</v>
      </c>
      <c r="Z10" s="85">
        <v>-1739418.14</v>
      </c>
      <c r="AA10" s="85">
        <v>-1835960.8999999985</v>
      </c>
      <c r="AB10" s="85">
        <v>-1945779.870000001</v>
      </c>
      <c r="AC10" s="85">
        <v>-1881541.8099999987</v>
      </c>
      <c r="AD10" s="85">
        <v>-1794827.0299999998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0</v>
      </c>
      <c r="AK10" s="85">
        <v>0</v>
      </c>
      <c r="AL10" s="85">
        <v>0</v>
      </c>
    </row>
    <row r="11" spans="1:38">
      <c r="A11" s="21" t="s">
        <v>97</v>
      </c>
      <c r="B11" s="88">
        <f>B2+B7</f>
        <v>121647.84999999998</v>
      </c>
      <c r="C11" s="88">
        <f t="shared" ref="C11:AF11" si="10">C2+C7</f>
        <v>1303635.5369999998</v>
      </c>
      <c r="D11" s="88">
        <f t="shared" si="10"/>
        <v>1259691.4599999997</v>
      </c>
      <c r="E11" s="88">
        <f t="shared" si="10"/>
        <v>1279341.24</v>
      </c>
      <c r="F11" s="88">
        <f t="shared" si="10"/>
        <v>1410517.69</v>
      </c>
      <c r="G11" s="88">
        <f t="shared" si="10"/>
        <v>1190670.6400000001</v>
      </c>
      <c r="H11" s="88">
        <f t="shared" si="10"/>
        <v>738624.73815830681</v>
      </c>
      <c r="I11" s="88">
        <f t="shared" si="10"/>
        <v>1106083.43</v>
      </c>
      <c r="J11" s="88">
        <f t="shared" si="10"/>
        <v>1297306.2200000002</v>
      </c>
      <c r="K11" s="88">
        <f t="shared" si="10"/>
        <v>1219681.8399999994</v>
      </c>
      <c r="L11" s="88">
        <f t="shared" si="10"/>
        <v>5160878.129999999</v>
      </c>
      <c r="M11" s="88">
        <f t="shared" si="10"/>
        <v>2986193.8100000005</v>
      </c>
      <c r="N11" s="88">
        <f t="shared" si="10"/>
        <v>3273741.1100000003</v>
      </c>
      <c r="O11" s="88">
        <f t="shared" si="10"/>
        <v>3364988.4400000013</v>
      </c>
      <c r="P11" s="88">
        <f t="shared" si="10"/>
        <v>2961862.1900000013</v>
      </c>
      <c r="Q11" s="88">
        <f t="shared" si="10"/>
        <v>4651389.4399999995</v>
      </c>
      <c r="R11" s="88">
        <f t="shared" si="10"/>
        <v>4486049.8099999987</v>
      </c>
      <c r="S11" s="88">
        <f t="shared" si="10"/>
        <v>5754920.6699999981</v>
      </c>
      <c r="T11" s="88">
        <f t="shared" si="10"/>
        <v>4772404.410000002</v>
      </c>
      <c r="U11" s="88">
        <f t="shared" si="10"/>
        <v>5216090.160000002</v>
      </c>
      <c r="V11" s="88">
        <f t="shared" si="10"/>
        <v>7057272.2399999984</v>
      </c>
      <c r="W11" s="88">
        <f t="shared" si="10"/>
        <v>8345260.6599999992</v>
      </c>
      <c r="X11" s="88">
        <f t="shared" si="10"/>
        <v>7279777.6000000006</v>
      </c>
      <c r="Y11" s="88">
        <f t="shared" si="10"/>
        <v>9567644.1799999997</v>
      </c>
      <c r="Z11" s="88">
        <f t="shared" si="10"/>
        <v>13064631.23</v>
      </c>
      <c r="AA11" s="88">
        <f t="shared" si="10"/>
        <v>8411249.6900000013</v>
      </c>
      <c r="AB11" s="88">
        <f t="shared" si="10"/>
        <v>8983658.0799999982</v>
      </c>
      <c r="AC11" s="88">
        <f t="shared" si="10"/>
        <v>4073419.4100000015</v>
      </c>
      <c r="AD11" s="88">
        <f t="shared" si="10"/>
        <v>-3643380.6099999994</v>
      </c>
      <c r="AE11" s="88">
        <f t="shared" si="10"/>
        <v>3917320.0600000019</v>
      </c>
      <c r="AF11" s="88">
        <f t="shared" si="10"/>
        <v>-2231529.1000000024</v>
      </c>
      <c r="AG11" s="88">
        <f t="shared" ref="AG11:AI11" si="11">AG2+AG7</f>
        <v>714638.39</v>
      </c>
      <c r="AH11" s="88">
        <f t="shared" si="11"/>
        <v>4164387.8499999987</v>
      </c>
      <c r="AI11" s="88">
        <f t="shared" si="11"/>
        <v>4675974.9599999981</v>
      </c>
      <c r="AJ11" s="88">
        <f t="shared" ref="AJ11:AL11" si="12">AJ2+AJ7</f>
        <v>7377297.2299999939</v>
      </c>
      <c r="AK11" s="88">
        <f t="shared" si="12"/>
        <v>7705013.5099999998</v>
      </c>
      <c r="AL11" s="88">
        <f t="shared" si="12"/>
        <v>12111331.77</v>
      </c>
    </row>
    <row r="13" spans="1:38">
      <c r="A13" s="103" t="s">
        <v>124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2930.5700000000652</v>
      </c>
      <c r="L13" s="88">
        <v>0</v>
      </c>
      <c r="M13" s="88">
        <v>0</v>
      </c>
      <c r="N13" s="88">
        <v>0</v>
      </c>
      <c r="O13" s="88">
        <v>0</v>
      </c>
      <c r="P13" s="88">
        <v>101896.74000000022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850253.07894126396</v>
      </c>
      <c r="W13" s="88">
        <v>0</v>
      </c>
      <c r="X13" s="88">
        <v>327129.40999999997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</row>
    <row r="15" spans="1:38">
      <c r="A15" s="21" t="s">
        <v>121</v>
      </c>
      <c r="B15" s="88">
        <v>121647.84999999998</v>
      </c>
      <c r="C15" s="88">
        <v>1303635.5401537013</v>
      </c>
      <c r="D15" s="88">
        <v>1259691.46</v>
      </c>
      <c r="E15" s="88">
        <v>1279341.24</v>
      </c>
      <c r="F15" s="88">
        <v>1340517.6900000002</v>
      </c>
      <c r="G15" s="88">
        <v>1260670.6400000006</v>
      </c>
      <c r="H15" s="88">
        <v>738624.73815830704</v>
      </c>
      <c r="I15" s="88">
        <v>1106083.4320408499</v>
      </c>
      <c r="J15" s="88">
        <v>1272306.2200000016</v>
      </c>
      <c r="K15" s="88">
        <v>1272091.5</v>
      </c>
      <c r="L15" s="88">
        <v>2990972.4</v>
      </c>
      <c r="M15" s="88">
        <v>3240220.1</v>
      </c>
      <c r="N15" s="88">
        <v>4407086.0687313201</v>
      </c>
      <c r="O15" s="88">
        <v>2990972.4</v>
      </c>
      <c r="P15" s="88">
        <v>2990972.4</v>
      </c>
      <c r="Q15" s="88">
        <v>5121875.16</v>
      </c>
      <c r="R15" s="88">
        <v>4837326.54</v>
      </c>
      <c r="S15" s="88">
        <v>5121875.16</v>
      </c>
      <c r="T15" s="88">
        <v>5311574.24</v>
      </c>
      <c r="U15" s="88">
        <v>5406423.7799999993</v>
      </c>
      <c r="V15" s="88">
        <v>5406423.7799999993</v>
      </c>
      <c r="W15" s="88">
        <v>8083378.1899999995</v>
      </c>
      <c r="X15" s="88">
        <v>8083378.1899999995</v>
      </c>
      <c r="Y15" s="88">
        <v>9467995.1600000001</v>
      </c>
      <c r="Z15" s="88">
        <v>11106686.629999999</v>
      </c>
      <c r="AA15" s="88">
        <v>9103841.5</v>
      </c>
      <c r="AB15" s="88">
        <v>0</v>
      </c>
      <c r="AC15" s="88">
        <v>0</v>
      </c>
      <c r="AD15" s="88">
        <v>0</v>
      </c>
      <c r="AE15" s="88">
        <v>4916074.41</v>
      </c>
      <c r="AF15" s="88">
        <v>7557146.0234643361</v>
      </c>
      <c r="AG15" s="88">
        <v>546230.49</v>
      </c>
      <c r="AH15" s="88">
        <v>3277382.94</v>
      </c>
      <c r="AI15" s="88">
        <v>4733997.58</v>
      </c>
      <c r="AJ15" s="88">
        <v>7647226.8599999994</v>
      </c>
      <c r="AK15" s="88">
        <v>8193457.3500000006</v>
      </c>
      <c r="AL15" s="88">
        <v>12350348.488437505</v>
      </c>
    </row>
    <row r="17" spans="1:38">
      <c r="A17" s="21" t="s">
        <v>122</v>
      </c>
      <c r="B17" s="88">
        <f>B15+B13</f>
        <v>121647.84999999998</v>
      </c>
      <c r="C17" s="88">
        <f t="shared" ref="C17:AL17" si="13">C15+C13</f>
        <v>1303635.5401537013</v>
      </c>
      <c r="D17" s="88">
        <f t="shared" si="13"/>
        <v>1259691.46</v>
      </c>
      <c r="E17" s="88">
        <f t="shared" si="13"/>
        <v>1279341.24</v>
      </c>
      <c r="F17" s="88">
        <f t="shared" si="13"/>
        <v>1340517.6900000002</v>
      </c>
      <c r="G17" s="88">
        <f t="shared" si="13"/>
        <v>1260670.6400000006</v>
      </c>
      <c r="H17" s="88">
        <f t="shared" si="13"/>
        <v>738624.73815830704</v>
      </c>
      <c r="I17" s="88">
        <f t="shared" si="13"/>
        <v>1106083.4320408499</v>
      </c>
      <c r="J17" s="88">
        <f t="shared" si="13"/>
        <v>1272306.2200000016</v>
      </c>
      <c r="K17" s="88">
        <f t="shared" si="13"/>
        <v>1275022.07</v>
      </c>
      <c r="L17" s="88">
        <f t="shared" si="13"/>
        <v>2990972.4</v>
      </c>
      <c r="M17" s="88">
        <f t="shared" si="13"/>
        <v>3240220.1</v>
      </c>
      <c r="N17" s="88">
        <f t="shared" si="13"/>
        <v>4407086.0687313201</v>
      </c>
      <c r="O17" s="88">
        <f t="shared" si="13"/>
        <v>2990972.4</v>
      </c>
      <c r="P17" s="88">
        <f t="shared" si="13"/>
        <v>3092869.14</v>
      </c>
      <c r="Q17" s="88">
        <f t="shared" si="13"/>
        <v>5121875.16</v>
      </c>
      <c r="R17" s="88">
        <f t="shared" si="13"/>
        <v>4837326.54</v>
      </c>
      <c r="S17" s="88">
        <f t="shared" si="13"/>
        <v>5121875.16</v>
      </c>
      <c r="T17" s="88">
        <f t="shared" si="13"/>
        <v>5311574.24</v>
      </c>
      <c r="U17" s="88">
        <f t="shared" si="13"/>
        <v>5406423.7799999993</v>
      </c>
      <c r="V17" s="88">
        <f t="shared" si="13"/>
        <v>6256676.8589412635</v>
      </c>
      <c r="W17" s="88">
        <f t="shared" si="13"/>
        <v>8083378.1899999995</v>
      </c>
      <c r="X17" s="88">
        <f t="shared" si="13"/>
        <v>8410507.5999999996</v>
      </c>
      <c r="Y17" s="88">
        <f t="shared" si="13"/>
        <v>9467995.1600000001</v>
      </c>
      <c r="Z17" s="88">
        <f t="shared" si="13"/>
        <v>11106686.629999999</v>
      </c>
      <c r="AA17" s="88">
        <f t="shared" si="13"/>
        <v>9103841.5</v>
      </c>
      <c r="AB17" s="88">
        <f t="shared" si="13"/>
        <v>0</v>
      </c>
      <c r="AC17" s="88">
        <f t="shared" si="13"/>
        <v>0</v>
      </c>
      <c r="AD17" s="88">
        <f t="shared" si="13"/>
        <v>0</v>
      </c>
      <c r="AE17" s="88">
        <f t="shared" si="13"/>
        <v>4916074.41</v>
      </c>
      <c r="AF17" s="88">
        <f t="shared" si="13"/>
        <v>7557146.0234643361</v>
      </c>
      <c r="AG17" s="88">
        <f t="shared" si="13"/>
        <v>546230.49</v>
      </c>
      <c r="AH17" s="88">
        <f t="shared" si="13"/>
        <v>3277382.94</v>
      </c>
      <c r="AI17" s="88">
        <f t="shared" si="13"/>
        <v>4733997.58</v>
      </c>
      <c r="AJ17" s="88">
        <f t="shared" si="13"/>
        <v>7647226.8599999994</v>
      </c>
      <c r="AK17" s="88">
        <f t="shared" si="13"/>
        <v>8193457.3500000006</v>
      </c>
      <c r="AL17" s="88">
        <f t="shared" si="13"/>
        <v>12350348.488437505</v>
      </c>
    </row>
    <row r="19" spans="1:38">
      <c r="A19" s="104" t="s">
        <v>123</v>
      </c>
      <c r="B19" s="105">
        <v>2544183</v>
      </c>
      <c r="C19" s="105">
        <v>2544183</v>
      </c>
      <c r="D19" s="105">
        <v>2544183</v>
      </c>
      <c r="E19" s="105">
        <v>2544183</v>
      </c>
      <c r="F19" s="105">
        <v>2544183</v>
      </c>
      <c r="G19" s="105">
        <v>2544183</v>
      </c>
      <c r="H19" s="105">
        <v>2544183</v>
      </c>
      <c r="I19" s="105">
        <v>2544183</v>
      </c>
      <c r="J19" s="105">
        <v>2544183</v>
      </c>
      <c r="K19" s="105">
        <v>2544183</v>
      </c>
      <c r="L19" s="105">
        <v>4984954</v>
      </c>
      <c r="M19" s="105">
        <v>4984954</v>
      </c>
      <c r="N19" s="105">
        <v>4984954</v>
      </c>
      <c r="O19" s="105">
        <v>4984954</v>
      </c>
      <c r="P19" s="105">
        <v>4984954</v>
      </c>
      <c r="Q19" s="105">
        <v>9484954</v>
      </c>
      <c r="R19" s="105">
        <v>9484954</v>
      </c>
      <c r="S19" s="105">
        <v>9484954</v>
      </c>
      <c r="T19" s="105">
        <v>9484954</v>
      </c>
      <c r="U19" s="105">
        <v>9484954</v>
      </c>
      <c r="V19" s="105">
        <v>9484954</v>
      </c>
      <c r="W19" s="105">
        <v>13700641</v>
      </c>
      <c r="X19" s="105">
        <v>13700641</v>
      </c>
      <c r="Y19" s="105">
        <v>18207683</v>
      </c>
      <c r="Z19" s="105">
        <v>18207683</v>
      </c>
      <c r="AA19" s="105">
        <v>18207683</v>
      </c>
      <c r="AB19" s="105">
        <v>18207683</v>
      </c>
      <c r="AC19" s="105">
        <v>18207683</v>
      </c>
      <c r="AD19" s="105">
        <v>18207683</v>
      </c>
      <c r="AE19" s="105">
        <v>18207683</v>
      </c>
      <c r="AF19" s="105">
        <v>18207683</v>
      </c>
      <c r="AG19" s="105">
        <v>18207683</v>
      </c>
      <c r="AH19" s="105">
        <v>18207683</v>
      </c>
      <c r="AI19" s="105">
        <v>18207683</v>
      </c>
      <c r="AJ19" s="105">
        <v>18207683</v>
      </c>
      <c r="AK19" s="105">
        <v>18207683</v>
      </c>
      <c r="AL19" s="105">
        <v>18207683</v>
      </c>
    </row>
    <row r="21" spans="1:38">
      <c r="A21" s="104" t="s">
        <v>125</v>
      </c>
      <c r="B21" s="106">
        <f>B17/B19</f>
        <v>4.7814111642126365E-2</v>
      </c>
      <c r="C21" s="106">
        <f t="shared" ref="C21:AL21" si="14">C17/C19</f>
        <v>0.51239849498000001</v>
      </c>
      <c r="D21" s="106">
        <f t="shared" si="14"/>
        <v>0.49512612103767689</v>
      </c>
      <c r="E21" s="106">
        <f t="shared" si="14"/>
        <v>0.50284953558765233</v>
      </c>
      <c r="F21" s="106">
        <f t="shared" si="14"/>
        <v>0.52689515258925956</v>
      </c>
      <c r="G21" s="106">
        <f t="shared" si="14"/>
        <v>0.49551099115118707</v>
      </c>
      <c r="H21" s="106">
        <f t="shared" si="14"/>
        <v>0.29031902900000001</v>
      </c>
      <c r="I21" s="106">
        <f t="shared" si="14"/>
        <v>0.43474995</v>
      </c>
      <c r="J21" s="106">
        <f t="shared" si="14"/>
        <v>0.50008439644475322</v>
      </c>
      <c r="K21" s="106">
        <f t="shared" si="14"/>
        <v>0.5011518707577246</v>
      </c>
      <c r="L21" s="106">
        <f t="shared" si="14"/>
        <v>0.6</v>
      </c>
      <c r="M21" s="106">
        <f t="shared" si="14"/>
        <v>0.65</v>
      </c>
      <c r="N21" s="106">
        <f t="shared" si="14"/>
        <v>0.88407758000000003</v>
      </c>
      <c r="O21" s="106">
        <f t="shared" si="14"/>
        <v>0.6</v>
      </c>
      <c r="P21" s="106">
        <f t="shared" si="14"/>
        <v>0.62044085863179488</v>
      </c>
      <c r="Q21" s="106">
        <f t="shared" si="14"/>
        <v>0.54</v>
      </c>
      <c r="R21" s="106">
        <f t="shared" si="14"/>
        <v>0.51</v>
      </c>
      <c r="S21" s="106">
        <f t="shared" si="14"/>
        <v>0.54</v>
      </c>
      <c r="T21" s="106">
        <f t="shared" si="14"/>
        <v>0.56000000000000005</v>
      </c>
      <c r="U21" s="106">
        <f t="shared" si="14"/>
        <v>0.56999999999999995</v>
      </c>
      <c r="V21" s="106">
        <f t="shared" si="14"/>
        <v>0.65964229862804435</v>
      </c>
      <c r="W21" s="106">
        <f t="shared" si="14"/>
        <v>0.59</v>
      </c>
      <c r="X21" s="106">
        <f t="shared" si="14"/>
        <v>0.61387694196205855</v>
      </c>
      <c r="Y21" s="106">
        <f t="shared" si="14"/>
        <v>0.52</v>
      </c>
      <c r="Z21" s="106">
        <f t="shared" si="14"/>
        <v>0.61</v>
      </c>
      <c r="AA21" s="106">
        <f t="shared" si="14"/>
        <v>0.5</v>
      </c>
      <c r="AB21" s="106">
        <f t="shared" si="14"/>
        <v>0</v>
      </c>
      <c r="AC21" s="106">
        <f t="shared" si="14"/>
        <v>0</v>
      </c>
      <c r="AD21" s="106">
        <f t="shared" si="14"/>
        <v>0</v>
      </c>
      <c r="AE21" s="106">
        <f t="shared" si="14"/>
        <v>0.27</v>
      </c>
      <c r="AF21" s="106">
        <f t="shared" si="14"/>
        <v>0.415052592</v>
      </c>
      <c r="AG21" s="106">
        <f t="shared" si="14"/>
        <v>0.03</v>
      </c>
      <c r="AH21" s="106">
        <f t="shared" si="14"/>
        <v>0.18</v>
      </c>
      <c r="AI21" s="106">
        <f t="shared" si="14"/>
        <v>0.26</v>
      </c>
      <c r="AJ21" s="106">
        <f t="shared" si="14"/>
        <v>0.42</v>
      </c>
      <c r="AK21" s="106">
        <f t="shared" si="14"/>
        <v>0.45</v>
      </c>
      <c r="AL21" s="106">
        <f t="shared" si="14"/>
        <v>0.67830423500000003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B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16"/>
  <sheetViews>
    <sheetView showGridLines="0" topLeftCell="Z1" zoomScale="85" zoomScaleNormal="85" workbookViewId="0">
      <selection activeCell="AL16" sqref="AL16"/>
    </sheetView>
  </sheetViews>
  <sheetFormatPr defaultRowHeight="14.5"/>
  <cols>
    <col min="1" max="1" width="28.453125" bestFit="1" customWidth="1"/>
    <col min="2" max="16" width="11" bestFit="1" customWidth="1"/>
    <col min="17" max="21" width="12.08984375" bestFit="1" customWidth="1"/>
    <col min="22" max="31" width="12.1796875" bestFit="1" customWidth="1"/>
    <col min="32" max="38" width="12.08984375" bestFit="1" customWidth="1"/>
  </cols>
  <sheetData>
    <row r="1" spans="1:38" ht="15" thickBot="1">
      <c r="A1" s="87" t="s">
        <v>114</v>
      </c>
      <c r="B1" s="86">
        <v>43098</v>
      </c>
      <c r="C1" s="86">
        <f>EOMONTH(B1,1)</f>
        <v>43131</v>
      </c>
      <c r="D1" s="86">
        <f t="shared" ref="D1:AF1" si="0">EOMONTH(C1,1)</f>
        <v>43159</v>
      </c>
      <c r="E1" s="86">
        <f t="shared" si="0"/>
        <v>43190</v>
      </c>
      <c r="F1" s="86">
        <f t="shared" si="0"/>
        <v>43220</v>
      </c>
      <c r="G1" s="86">
        <f t="shared" si="0"/>
        <v>43251</v>
      </c>
      <c r="H1" s="86">
        <f t="shared" si="0"/>
        <v>43281</v>
      </c>
      <c r="I1" s="86">
        <f t="shared" si="0"/>
        <v>43312</v>
      </c>
      <c r="J1" s="86">
        <f t="shared" si="0"/>
        <v>43343</v>
      </c>
      <c r="K1" s="86">
        <f t="shared" si="0"/>
        <v>43373</v>
      </c>
      <c r="L1" s="86">
        <f t="shared" si="0"/>
        <v>43404</v>
      </c>
      <c r="M1" s="86">
        <f t="shared" si="0"/>
        <v>43434</v>
      </c>
      <c r="N1" s="86">
        <f t="shared" si="0"/>
        <v>43465</v>
      </c>
      <c r="O1" s="86">
        <f t="shared" si="0"/>
        <v>43496</v>
      </c>
      <c r="P1" s="86">
        <f t="shared" si="0"/>
        <v>43524</v>
      </c>
      <c r="Q1" s="86">
        <f t="shared" si="0"/>
        <v>43555</v>
      </c>
      <c r="R1" s="86">
        <f t="shared" si="0"/>
        <v>43585</v>
      </c>
      <c r="S1" s="86">
        <f t="shared" si="0"/>
        <v>43616</v>
      </c>
      <c r="T1" s="86">
        <f t="shared" si="0"/>
        <v>43646</v>
      </c>
      <c r="U1" s="86">
        <f t="shared" si="0"/>
        <v>43677</v>
      </c>
      <c r="V1" s="86">
        <f t="shared" si="0"/>
        <v>43708</v>
      </c>
      <c r="W1" s="86">
        <f t="shared" si="0"/>
        <v>43738</v>
      </c>
      <c r="X1" s="86">
        <f t="shared" si="0"/>
        <v>43769</v>
      </c>
      <c r="Y1" s="86">
        <f t="shared" si="0"/>
        <v>43799</v>
      </c>
      <c r="Z1" s="86">
        <f t="shared" si="0"/>
        <v>43830</v>
      </c>
      <c r="AA1" s="86">
        <f t="shared" si="0"/>
        <v>43861</v>
      </c>
      <c r="AB1" s="86">
        <f t="shared" si="0"/>
        <v>43890</v>
      </c>
      <c r="AC1" s="86">
        <f t="shared" si="0"/>
        <v>43921</v>
      </c>
      <c r="AD1" s="86">
        <f t="shared" si="0"/>
        <v>43951</v>
      </c>
      <c r="AE1" s="86">
        <f t="shared" si="0"/>
        <v>43982</v>
      </c>
      <c r="AF1" s="86">
        <f t="shared" si="0"/>
        <v>44012</v>
      </c>
      <c r="AG1" s="86">
        <f t="shared" ref="AG1:AI1" si="1">EOMONTH(AF1,1)</f>
        <v>44043</v>
      </c>
      <c r="AH1" s="86">
        <f t="shared" si="1"/>
        <v>44074</v>
      </c>
      <c r="AI1" s="86">
        <f t="shared" si="1"/>
        <v>44104</v>
      </c>
      <c r="AJ1" s="86">
        <f t="shared" ref="AJ1" si="2">EOMONTH(AI1,1)</f>
        <v>44135</v>
      </c>
      <c r="AK1" s="86">
        <f t="shared" ref="AK1" si="3">EOMONTH(AJ1,1)</f>
        <v>44165</v>
      </c>
      <c r="AL1" s="86">
        <f t="shared" ref="AL1" si="4">EOMONTH(AK1,1)</f>
        <v>44196</v>
      </c>
    </row>
    <row r="2" spans="1:38">
      <c r="A2" s="96" t="s">
        <v>117</v>
      </c>
      <c r="B2" s="97">
        <v>97949429.329999998</v>
      </c>
      <c r="C2" s="97">
        <v>59425980.909999996</v>
      </c>
      <c r="D2" s="97">
        <v>42179975.630000003</v>
      </c>
      <c r="E2" s="97">
        <v>60352556.200000003</v>
      </c>
      <c r="F2" s="97">
        <v>95637020.109999999</v>
      </c>
      <c r="G2" s="97">
        <v>18642234.969999999</v>
      </c>
      <c r="H2" s="97">
        <v>39398840.039999999</v>
      </c>
      <c r="I2" s="97">
        <v>38653199.359999999</v>
      </c>
      <c r="J2" s="97">
        <v>75104526.409999996</v>
      </c>
      <c r="K2" s="97">
        <v>75005810.050000012</v>
      </c>
      <c r="L2" s="97">
        <v>54786665.719999999</v>
      </c>
      <c r="M2" s="97">
        <v>51483609.170000002</v>
      </c>
      <c r="N2" s="97">
        <v>15731848.359999999</v>
      </c>
      <c r="O2" s="97">
        <v>15083564.4</v>
      </c>
      <c r="P2" s="97">
        <v>135983966.81999999</v>
      </c>
      <c r="Q2" s="97">
        <v>318294030.11000001</v>
      </c>
      <c r="R2" s="97">
        <v>286191238.81</v>
      </c>
      <c r="S2" s="97">
        <v>232466660.93000001</v>
      </c>
      <c r="T2" s="97">
        <v>130536626</v>
      </c>
      <c r="U2" s="97">
        <v>136293137.91</v>
      </c>
      <c r="V2" s="97">
        <v>510135416.57999998</v>
      </c>
      <c r="W2" s="97">
        <v>428422562.81</v>
      </c>
      <c r="X2" s="97">
        <v>304031056.18000001</v>
      </c>
      <c r="Y2" s="97">
        <v>560860157.17999995</v>
      </c>
      <c r="Z2" s="97">
        <v>440495441.20999998</v>
      </c>
      <c r="AA2" s="97">
        <v>152862396.71000001</v>
      </c>
      <c r="AB2" s="97">
        <v>151477269.78999999</v>
      </c>
      <c r="AC2" s="97">
        <v>93786657.150000006</v>
      </c>
      <c r="AD2" s="97">
        <v>81733854.370000005</v>
      </c>
      <c r="AE2" s="97">
        <v>78769089.549999997</v>
      </c>
      <c r="AF2" s="97">
        <v>65854452.950000003</v>
      </c>
      <c r="AG2" s="97">
        <v>57609092.770000003</v>
      </c>
      <c r="AH2" s="97">
        <v>55556032.119999997</v>
      </c>
      <c r="AI2" s="97">
        <v>50371724.700000003</v>
      </c>
      <c r="AJ2" s="97">
        <v>61525693.770000003</v>
      </c>
      <c r="AK2" s="97">
        <v>55446724.039999999</v>
      </c>
      <c r="AL2" s="97">
        <v>31091655.18</v>
      </c>
    </row>
    <row r="3" spans="1:38">
      <c r="A3" s="95" t="s">
        <v>116</v>
      </c>
      <c r="B3" s="98">
        <v>0</v>
      </c>
      <c r="C3" s="98">
        <v>0</v>
      </c>
      <c r="D3" s="98">
        <v>0.22</v>
      </c>
      <c r="E3" s="98">
        <v>0</v>
      </c>
      <c r="F3" s="98">
        <v>798.12</v>
      </c>
      <c r="G3" s="98">
        <v>710.45</v>
      </c>
      <c r="H3" s="98">
        <v>293.41000000000003</v>
      </c>
      <c r="I3" s="98">
        <v>694.48</v>
      </c>
      <c r="J3" s="98">
        <v>914.68</v>
      </c>
      <c r="K3" s="98">
        <v>192.65</v>
      </c>
      <c r="L3" s="98">
        <v>539.97</v>
      </c>
      <c r="M3" s="98">
        <v>197.55</v>
      </c>
      <c r="N3" s="98">
        <v>185.31</v>
      </c>
      <c r="O3" s="98">
        <v>310.18</v>
      </c>
      <c r="P3" s="98">
        <v>442.55</v>
      </c>
      <c r="Q3" s="98">
        <v>240.65</v>
      </c>
      <c r="R3" s="98">
        <v>192.87</v>
      </c>
      <c r="S3" s="98">
        <v>221.27</v>
      </c>
      <c r="T3" s="98">
        <v>395.08</v>
      </c>
      <c r="U3" s="98">
        <v>243.08</v>
      </c>
      <c r="V3" s="98">
        <v>91.08</v>
      </c>
      <c r="W3" s="98">
        <v>0</v>
      </c>
      <c r="X3" s="98">
        <v>600</v>
      </c>
      <c r="Y3" s="98">
        <v>24073.16</v>
      </c>
      <c r="Z3" s="98">
        <v>25205.94</v>
      </c>
      <c r="AA3" s="98">
        <v>6964.6100000000006</v>
      </c>
      <c r="AB3" s="98">
        <v>65681.149999999994</v>
      </c>
      <c r="AC3" s="98">
        <v>110.6</v>
      </c>
      <c r="AD3" s="98">
        <v>4280.32</v>
      </c>
      <c r="AE3" s="98">
        <v>323.81</v>
      </c>
      <c r="AF3" s="98">
        <v>4907.51</v>
      </c>
      <c r="AG3" s="98">
        <v>2110.8000000000002</v>
      </c>
      <c r="AH3" s="98">
        <v>1111.73</v>
      </c>
      <c r="AI3" s="98">
        <v>98058.880000000005</v>
      </c>
      <c r="AJ3" s="98">
        <v>4094.87</v>
      </c>
      <c r="AK3" s="98">
        <v>36438.879999999997</v>
      </c>
      <c r="AL3" s="98">
        <v>200.84</v>
      </c>
    </row>
    <row r="4" spans="1:38">
      <c r="A4" s="95" t="s">
        <v>113</v>
      </c>
      <c r="B4" s="98">
        <v>0</v>
      </c>
      <c r="C4" s="98">
        <v>0</v>
      </c>
      <c r="D4" s="98">
        <v>0</v>
      </c>
      <c r="E4" s="98">
        <v>0</v>
      </c>
      <c r="F4" s="98">
        <v>0</v>
      </c>
      <c r="G4" s="98">
        <v>0</v>
      </c>
      <c r="H4" s="98">
        <v>0</v>
      </c>
      <c r="I4" s="98">
        <v>3919039.09</v>
      </c>
      <c r="J4" s="98">
        <v>4003283</v>
      </c>
      <c r="K4" s="98">
        <v>3842749.34</v>
      </c>
      <c r="L4" s="98">
        <v>4096223.54</v>
      </c>
      <c r="M4" s="98">
        <v>4229398.08</v>
      </c>
      <c r="N4" s="98">
        <v>0</v>
      </c>
      <c r="O4" s="98">
        <v>0</v>
      </c>
      <c r="P4" s="98">
        <v>0</v>
      </c>
      <c r="Q4" s="98">
        <v>0</v>
      </c>
      <c r="R4" s="98">
        <v>0</v>
      </c>
      <c r="S4" s="98">
        <v>15073500.01</v>
      </c>
      <c r="T4" s="98">
        <v>11544375.75</v>
      </c>
      <c r="U4" s="98">
        <v>8376063.8300000001</v>
      </c>
      <c r="V4" s="98">
        <v>0</v>
      </c>
      <c r="W4" s="98">
        <v>0</v>
      </c>
      <c r="X4" s="98">
        <v>0</v>
      </c>
      <c r="Y4" s="98">
        <v>0</v>
      </c>
      <c r="Z4" s="98">
        <v>0</v>
      </c>
      <c r="AA4" s="98">
        <v>0</v>
      </c>
      <c r="AB4" s="98">
        <v>0</v>
      </c>
      <c r="AC4" s="98">
        <v>15244236.449999999</v>
      </c>
      <c r="AD4" s="98">
        <v>25871203.649999999</v>
      </c>
      <c r="AE4" s="98">
        <v>28526321.82</v>
      </c>
      <c r="AF4" s="98">
        <v>30316528.82</v>
      </c>
      <c r="AG4" s="98">
        <v>29170238.850000001</v>
      </c>
      <c r="AH4" s="98">
        <v>30901989.460000001</v>
      </c>
      <c r="AI4" s="98">
        <v>30795764.440000001</v>
      </c>
      <c r="AJ4" s="98">
        <v>27697778.57</v>
      </c>
      <c r="AK4" s="98">
        <v>30447401.969999999</v>
      </c>
      <c r="AL4" s="98">
        <v>33865951.18</v>
      </c>
    </row>
    <row r="5" spans="1:38">
      <c r="A5" s="94" t="s">
        <v>112</v>
      </c>
      <c r="B5" s="99">
        <f>SUM(B2:B4)</f>
        <v>97949429.329999998</v>
      </c>
      <c r="C5" s="99">
        <f t="shared" ref="C5:AF5" si="5">SUM(C2:C4)</f>
        <v>59425980.909999996</v>
      </c>
      <c r="D5" s="99">
        <f t="shared" si="5"/>
        <v>42179975.850000001</v>
      </c>
      <c r="E5" s="99">
        <f t="shared" si="5"/>
        <v>60352556.200000003</v>
      </c>
      <c r="F5" s="99">
        <f t="shared" si="5"/>
        <v>95637818.230000004</v>
      </c>
      <c r="G5" s="99">
        <f t="shared" si="5"/>
        <v>18642945.419999998</v>
      </c>
      <c r="H5" s="99">
        <f t="shared" si="5"/>
        <v>39399133.449999996</v>
      </c>
      <c r="I5" s="99">
        <f t="shared" si="5"/>
        <v>42572932.929999992</v>
      </c>
      <c r="J5" s="99">
        <f t="shared" si="5"/>
        <v>79108724.090000004</v>
      </c>
      <c r="K5" s="99">
        <f t="shared" si="5"/>
        <v>78848752.040000021</v>
      </c>
      <c r="L5" s="99">
        <f t="shared" si="5"/>
        <v>58883429.229999997</v>
      </c>
      <c r="M5" s="99">
        <f t="shared" si="5"/>
        <v>55713204.799999997</v>
      </c>
      <c r="N5" s="99">
        <f t="shared" si="5"/>
        <v>15732033.67</v>
      </c>
      <c r="O5" s="99">
        <f t="shared" si="5"/>
        <v>15083874.58</v>
      </c>
      <c r="P5" s="99">
        <f t="shared" si="5"/>
        <v>135984409.37</v>
      </c>
      <c r="Q5" s="99">
        <f t="shared" si="5"/>
        <v>318294270.75999999</v>
      </c>
      <c r="R5" s="99">
        <f t="shared" si="5"/>
        <v>286191431.68000001</v>
      </c>
      <c r="S5" s="99">
        <f t="shared" si="5"/>
        <v>247540382.21000001</v>
      </c>
      <c r="T5" s="99">
        <f t="shared" si="5"/>
        <v>142081396.82999998</v>
      </c>
      <c r="U5" s="99">
        <f t="shared" si="5"/>
        <v>144669444.82000002</v>
      </c>
      <c r="V5" s="99">
        <f t="shared" si="5"/>
        <v>510135507.65999997</v>
      </c>
      <c r="W5" s="99">
        <f t="shared" si="5"/>
        <v>428422562.81</v>
      </c>
      <c r="X5" s="99">
        <f t="shared" si="5"/>
        <v>304031656.18000001</v>
      </c>
      <c r="Y5" s="99">
        <f t="shared" si="5"/>
        <v>560884230.33999991</v>
      </c>
      <c r="Z5" s="99">
        <f t="shared" si="5"/>
        <v>440520647.14999998</v>
      </c>
      <c r="AA5" s="99">
        <f t="shared" si="5"/>
        <v>152869361.32000002</v>
      </c>
      <c r="AB5" s="99">
        <f t="shared" si="5"/>
        <v>151542950.94</v>
      </c>
      <c r="AC5" s="99">
        <f t="shared" si="5"/>
        <v>109031004.2</v>
      </c>
      <c r="AD5" s="99">
        <f t="shared" si="5"/>
        <v>107609338.34</v>
      </c>
      <c r="AE5" s="99">
        <f t="shared" si="5"/>
        <v>107295735.18000001</v>
      </c>
      <c r="AF5" s="99">
        <f t="shared" si="5"/>
        <v>96175889.280000001</v>
      </c>
      <c r="AG5" s="99">
        <f t="shared" ref="AG5:AI5" si="6">SUM(AG2:AG4)</f>
        <v>86781442.420000002</v>
      </c>
      <c r="AH5" s="99">
        <f t="shared" si="6"/>
        <v>86459133.310000002</v>
      </c>
      <c r="AI5" s="99">
        <f t="shared" si="6"/>
        <v>81265548.020000011</v>
      </c>
      <c r="AJ5" s="99">
        <f t="shared" ref="AJ5:AL5" si="7">SUM(AJ2:AJ4)</f>
        <v>89227567.210000008</v>
      </c>
      <c r="AK5" s="99">
        <f t="shared" si="7"/>
        <v>85930564.890000001</v>
      </c>
      <c r="AL5" s="99">
        <f t="shared" si="7"/>
        <v>64957807.200000003</v>
      </c>
    </row>
    <row r="6" spans="1:38">
      <c r="A6" s="93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</row>
    <row r="7" spans="1:38">
      <c r="A7" s="94" t="s">
        <v>111</v>
      </c>
      <c r="B7" s="99">
        <v>0</v>
      </c>
      <c r="C7" s="99">
        <v>0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v>301220732.50199997</v>
      </c>
      <c r="M7" s="99">
        <v>302803985.39700001</v>
      </c>
      <c r="N7" s="99">
        <v>303048378.963</v>
      </c>
      <c r="O7" s="99">
        <v>303136258.15799999</v>
      </c>
      <c r="P7" s="99">
        <v>303583824.477</v>
      </c>
      <c r="Q7" s="99">
        <v>304776149.949</v>
      </c>
      <c r="R7" s="99">
        <v>306605117.59499997</v>
      </c>
      <c r="S7" s="99">
        <v>308880897.18000001</v>
      </c>
      <c r="T7" s="99">
        <v>309601219.98000008</v>
      </c>
      <c r="U7" s="99">
        <v>310098667.53299999</v>
      </c>
      <c r="V7" s="99">
        <v>310335261.95700002</v>
      </c>
      <c r="W7" s="99">
        <v>310786876.58700007</v>
      </c>
      <c r="X7" s="99">
        <v>310977011.91600001</v>
      </c>
      <c r="Y7" s="99">
        <v>310902098.60999995</v>
      </c>
      <c r="Z7" s="99">
        <v>311974790.66400003</v>
      </c>
      <c r="AA7" s="99">
        <v>314776137.78299999</v>
      </c>
      <c r="AB7" s="99">
        <v>316357575.82499999</v>
      </c>
      <c r="AC7" s="99">
        <v>277449270.24207193</v>
      </c>
      <c r="AD7" s="99">
        <v>277617198.62400001</v>
      </c>
      <c r="AE7" s="99">
        <v>277714314.01499999</v>
      </c>
      <c r="AF7" s="99">
        <v>277791972.94800001</v>
      </c>
      <c r="AG7" s="99">
        <v>277858927.69</v>
      </c>
      <c r="AH7" s="99">
        <v>279528943.84999996</v>
      </c>
      <c r="AI7" s="99">
        <v>281192045.88999999</v>
      </c>
      <c r="AJ7" s="99">
        <v>283673587.39999998</v>
      </c>
      <c r="AK7" s="99">
        <v>285236608.44</v>
      </c>
      <c r="AL7" s="99">
        <v>284637143.09000003</v>
      </c>
    </row>
    <row r="8" spans="1:38">
      <c r="A8" s="93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</row>
    <row r="9" spans="1:38">
      <c r="A9" s="92" t="s">
        <v>110</v>
      </c>
      <c r="B9" s="100">
        <v>244440884.37</v>
      </c>
      <c r="C9" s="100">
        <v>244974998.37</v>
      </c>
      <c r="D9" s="100">
        <v>243855421.87</v>
      </c>
      <c r="E9" s="100">
        <v>245585569.48000002</v>
      </c>
      <c r="F9" s="100">
        <v>244471399.63</v>
      </c>
      <c r="G9" s="100">
        <v>244431692.71000001</v>
      </c>
      <c r="H9" s="100">
        <v>289938302.36000001</v>
      </c>
      <c r="I9" s="100">
        <v>289989405.33000004</v>
      </c>
      <c r="J9" s="100">
        <v>289301149.71000004</v>
      </c>
      <c r="K9" s="100">
        <v>289006404.59000003</v>
      </c>
      <c r="L9" s="100">
        <v>524341751.95999992</v>
      </c>
      <c r="M9" s="100">
        <v>519579063.43999994</v>
      </c>
      <c r="N9" s="100">
        <v>510806897.79999995</v>
      </c>
      <c r="O9" s="100">
        <v>511085877.98999995</v>
      </c>
      <c r="P9" s="100">
        <v>510301544.66999996</v>
      </c>
      <c r="Q9" s="100">
        <v>954476150.75</v>
      </c>
      <c r="R9" s="100">
        <v>948850006.71000004</v>
      </c>
      <c r="S9" s="100">
        <v>945319931.67999995</v>
      </c>
      <c r="T9" s="100">
        <v>976405532.5</v>
      </c>
      <c r="U9" s="100">
        <v>980982625.91999996</v>
      </c>
      <c r="V9" s="100">
        <v>1410749522.8399999</v>
      </c>
      <c r="W9" s="100">
        <v>1409576357.3799999</v>
      </c>
      <c r="X9" s="100">
        <v>1667635121.51</v>
      </c>
      <c r="Y9" s="100">
        <v>1889981397.23</v>
      </c>
      <c r="Z9" s="100">
        <v>1889635122.7</v>
      </c>
      <c r="AA9" s="100">
        <v>1980202598.4399998</v>
      </c>
      <c r="AB9" s="100">
        <v>1978389774.53</v>
      </c>
      <c r="AC9" s="100">
        <v>1977133617.3499999</v>
      </c>
      <c r="AD9" s="100">
        <v>1979204550.3799999</v>
      </c>
      <c r="AE9" s="100">
        <v>1950999654.23</v>
      </c>
      <c r="AF9" s="100">
        <v>2030841897.3399999</v>
      </c>
      <c r="AG9" s="100">
        <v>2031271173.02</v>
      </c>
      <c r="AH9" s="100">
        <v>2031871026.6599998</v>
      </c>
      <c r="AI9" s="100">
        <v>2029879814.9099998</v>
      </c>
      <c r="AJ9" s="100">
        <v>2033479724.3699999</v>
      </c>
      <c r="AK9" s="100">
        <v>2032313128.54</v>
      </c>
      <c r="AL9" s="100">
        <v>2038009810.9099998</v>
      </c>
    </row>
    <row r="10" spans="1:38">
      <c r="A10" s="91" t="s">
        <v>109</v>
      </c>
      <c r="B10" s="99">
        <v>254825369.28</v>
      </c>
      <c r="C10" s="99">
        <v>264595032</v>
      </c>
      <c r="D10" s="99">
        <v>261796430.70000002</v>
      </c>
      <c r="E10" s="99">
        <v>262559685.59999999</v>
      </c>
      <c r="F10" s="99">
        <v>259252247.70000002</v>
      </c>
      <c r="G10" s="99">
        <v>255385089.53999999</v>
      </c>
      <c r="H10" s="99">
        <v>246327798.05999997</v>
      </c>
      <c r="I10" s="99">
        <v>245640868.65000001</v>
      </c>
      <c r="J10" s="99">
        <v>230248561.5</v>
      </c>
      <c r="K10" s="99">
        <v>223379267.40000001</v>
      </c>
      <c r="L10" s="99">
        <v>482543547.19999999</v>
      </c>
      <c r="M10" s="99">
        <v>507219069.5</v>
      </c>
      <c r="N10" s="99">
        <v>537378041.19999993</v>
      </c>
      <c r="O10" s="99">
        <v>538375032</v>
      </c>
      <c r="P10" s="99">
        <v>542861490.60000002</v>
      </c>
      <c r="Q10" s="99">
        <v>1022003793.5</v>
      </c>
      <c r="R10" s="99">
        <v>1019632555</v>
      </c>
      <c r="S10" s="99">
        <v>1025608076.02</v>
      </c>
      <c r="T10" s="99">
        <v>1047328620.6800001</v>
      </c>
      <c r="U10" s="99">
        <v>1019632555</v>
      </c>
      <c r="V10" s="99">
        <v>1526936439.45</v>
      </c>
      <c r="W10" s="99">
        <v>1555022753.5</v>
      </c>
      <c r="X10" s="99">
        <v>1942975650</v>
      </c>
      <c r="Y10" s="99">
        <v>2239545009</v>
      </c>
      <c r="Z10" s="99">
        <v>2494452571</v>
      </c>
      <c r="AA10" s="99">
        <v>2503556412.5</v>
      </c>
      <c r="AB10" s="99">
        <v>2375192247.3499999</v>
      </c>
      <c r="AC10" s="99">
        <v>1672921914.04</v>
      </c>
      <c r="AD10" s="99">
        <v>1715527892.26</v>
      </c>
      <c r="AE10" s="99">
        <v>1753946103.3899999</v>
      </c>
      <c r="AF10" s="99">
        <v>1891778263.7</v>
      </c>
      <c r="AG10" s="99">
        <v>1860825202.6000001</v>
      </c>
      <c r="AH10" s="99">
        <v>1937115394.3700001</v>
      </c>
      <c r="AI10" s="99">
        <v>1911442561.3400002</v>
      </c>
      <c r="AJ10" s="99">
        <v>1984637447</v>
      </c>
      <c r="AK10" s="99">
        <v>2010128203.2</v>
      </c>
      <c r="AL10" s="99">
        <v>2125382836.5900002</v>
      </c>
    </row>
    <row r="12" spans="1:38">
      <c r="A12" s="90" t="s">
        <v>108</v>
      </c>
      <c r="B12" s="89" t="str">
        <f t="shared" ref="B12:AF12" si="8">IFERROR(B10/B7,"-")</f>
        <v>-</v>
      </c>
      <c r="C12" s="89" t="str">
        <f t="shared" si="8"/>
        <v>-</v>
      </c>
      <c r="D12" s="89" t="str">
        <f t="shared" si="8"/>
        <v>-</v>
      </c>
      <c r="E12" s="89" t="str">
        <f t="shared" si="8"/>
        <v>-</v>
      </c>
      <c r="F12" s="89" t="str">
        <f t="shared" si="8"/>
        <v>-</v>
      </c>
      <c r="G12" s="89" t="str">
        <f t="shared" si="8"/>
        <v>-</v>
      </c>
      <c r="H12" s="89" t="str">
        <f t="shared" si="8"/>
        <v>-</v>
      </c>
      <c r="I12" s="89" t="str">
        <f t="shared" si="8"/>
        <v>-</v>
      </c>
      <c r="J12" s="89" t="str">
        <f t="shared" si="8"/>
        <v>-</v>
      </c>
      <c r="K12" s="89" t="str">
        <f t="shared" si="8"/>
        <v>-</v>
      </c>
      <c r="L12" s="89">
        <f t="shared" si="8"/>
        <v>1.6019599421058976</v>
      </c>
      <c r="M12" s="89">
        <f t="shared" si="8"/>
        <v>1.6750739553014655</v>
      </c>
      <c r="N12" s="89">
        <f t="shared" si="8"/>
        <v>1.773241761064196</v>
      </c>
      <c r="O12" s="89">
        <f t="shared" si="8"/>
        <v>1.776016617977086</v>
      </c>
      <c r="P12" s="89">
        <f t="shared" si="8"/>
        <v>1.7881765984574982</v>
      </c>
      <c r="Q12" s="89">
        <f t="shared" si="8"/>
        <v>3.3532932077231696</v>
      </c>
      <c r="R12" s="89">
        <f t="shared" si="8"/>
        <v>3.3255562170584847</v>
      </c>
      <c r="S12" s="89">
        <f t="shared" si="8"/>
        <v>3.3203998220140107</v>
      </c>
      <c r="T12" s="89">
        <f t="shared" si="8"/>
        <v>3.3828310519824711</v>
      </c>
      <c r="U12" s="89">
        <f t="shared" si="8"/>
        <v>3.2880907329003373</v>
      </c>
      <c r="V12" s="89">
        <f t="shared" si="8"/>
        <v>4.9202801828609859</v>
      </c>
      <c r="W12" s="89">
        <f t="shared" si="8"/>
        <v>5.0035019836646644</v>
      </c>
      <c r="X12" s="89">
        <f t="shared" si="8"/>
        <v>6.2479719578913109</v>
      </c>
      <c r="Y12" s="89">
        <f t="shared" si="8"/>
        <v>7.2033769441013566</v>
      </c>
      <c r="Z12" s="89">
        <f t="shared" si="8"/>
        <v>7.9956863363570623</v>
      </c>
      <c r="AA12" s="89">
        <f t="shared" si="8"/>
        <v>7.9534504430126107</v>
      </c>
      <c r="AB12" s="89">
        <f t="shared" si="8"/>
        <v>7.5079354150314028</v>
      </c>
      <c r="AC12" s="89">
        <f t="shared" si="8"/>
        <v>6.0296497178759596</v>
      </c>
      <c r="AD12" s="89">
        <f t="shared" si="8"/>
        <v>6.1794726723090436</v>
      </c>
      <c r="AE12" s="89">
        <f t="shared" si="8"/>
        <v>6.315648905642167</v>
      </c>
      <c r="AF12" s="89">
        <f t="shared" si="8"/>
        <v>6.8100537377806907</v>
      </c>
      <c r="AG12" s="89">
        <f t="shared" ref="AG12:AI12" si="9">IFERROR(AG10/AG7,"-")</f>
        <v>6.6970142657286669</v>
      </c>
      <c r="AH12" s="89">
        <f t="shared" si="9"/>
        <v>6.9299277838272433</v>
      </c>
      <c r="AI12" s="89">
        <f t="shared" si="9"/>
        <v>6.7976409335836649</v>
      </c>
      <c r="AJ12" s="89">
        <f t="shared" ref="AJ12:AL12" si="10">IFERROR(AJ10/AJ7,"-")</f>
        <v>6.9962010393358183</v>
      </c>
      <c r="AK12" s="89">
        <f t="shared" si="10"/>
        <v>7.0472307681460666</v>
      </c>
      <c r="AL12" s="89">
        <f t="shared" si="10"/>
        <v>7.4669904760742023</v>
      </c>
    </row>
    <row r="14" spans="1:38">
      <c r="A14" s="90" t="s">
        <v>107</v>
      </c>
      <c r="B14" s="89">
        <f t="shared" ref="B14:AF14" si="11">(B7-B5)/B10</f>
        <v>-0.38437864176064029</v>
      </c>
      <c r="C14" s="89">
        <f t="shared" si="11"/>
        <v>-0.22459220213174674</v>
      </c>
      <c r="D14" s="89">
        <f t="shared" si="11"/>
        <v>-0.16111745961248508</v>
      </c>
      <c r="E14" s="89">
        <f t="shared" si="11"/>
        <v>-0.22986223517933707</v>
      </c>
      <c r="F14" s="89">
        <f t="shared" si="11"/>
        <v>-0.36889870417119625</v>
      </c>
      <c r="G14" s="89">
        <f t="shared" si="11"/>
        <v>-7.2999349545346204E-2</v>
      </c>
      <c r="H14" s="89">
        <f t="shared" si="11"/>
        <v>-0.1599459490982956</v>
      </c>
      <c r="I14" s="89">
        <f t="shared" si="11"/>
        <v>-0.17331372081516205</v>
      </c>
      <c r="J14" s="89">
        <f t="shared" si="11"/>
        <v>-0.34357966701129644</v>
      </c>
      <c r="K14" s="89">
        <f t="shared" si="11"/>
        <v>-0.35298151416535634</v>
      </c>
      <c r="L14" s="89">
        <f t="shared" si="11"/>
        <v>0.50220815235885508</v>
      </c>
      <c r="M14" s="89">
        <f t="shared" si="11"/>
        <v>0.48714804993545302</v>
      </c>
      <c r="N14" s="89">
        <f t="shared" si="11"/>
        <v>0.53466335291893208</v>
      </c>
      <c r="O14" s="89">
        <f t="shared" si="11"/>
        <v>0.53504038348123095</v>
      </c>
      <c r="P14" s="89">
        <f t="shared" si="11"/>
        <v>0.30873329202585359</v>
      </c>
      <c r="Q14" s="89">
        <f t="shared" si="11"/>
        <v>-1.3227074984433498E-2</v>
      </c>
      <c r="R14" s="89">
        <f t="shared" si="11"/>
        <v>2.0020629799329979E-2</v>
      </c>
      <c r="S14" s="89">
        <f t="shared" si="11"/>
        <v>5.980892351007952E-2</v>
      </c>
      <c r="T14" s="89">
        <f t="shared" si="11"/>
        <v>0.15994962788397241</v>
      </c>
      <c r="U14" s="89">
        <f t="shared" si="11"/>
        <v>0.16224395925942162</v>
      </c>
      <c r="V14" s="89">
        <f t="shared" si="11"/>
        <v>-0.13085040119611505</v>
      </c>
      <c r="W14" s="89">
        <f t="shared" si="11"/>
        <v>-7.5648852055848662E-2</v>
      </c>
      <c r="X14" s="89">
        <f t="shared" si="11"/>
        <v>3.5745974150525259E-3</v>
      </c>
      <c r="Y14" s="89">
        <f t="shared" si="11"/>
        <v>-0.11162183868839581</v>
      </c>
      <c r="Z14" s="89">
        <f t="shared" si="11"/>
        <v>-5.1532692174807417E-2</v>
      </c>
      <c r="AA14" s="89">
        <f t="shared" si="11"/>
        <v>6.4670712293366378E-2</v>
      </c>
      <c r="AB14" s="89">
        <f t="shared" si="11"/>
        <v>6.9390014668868821E-2</v>
      </c>
      <c r="AC14" s="89">
        <f t="shared" si="11"/>
        <v>0.10067311846932087</v>
      </c>
      <c r="AD14" s="89">
        <f t="shared" si="11"/>
        <v>9.909944399681854E-2</v>
      </c>
      <c r="AE14" s="89">
        <f t="shared" si="11"/>
        <v>9.7162950734699077E-2</v>
      </c>
      <c r="AF14" s="89">
        <f t="shared" si="11"/>
        <v>9.6002838785550645E-2</v>
      </c>
      <c r="AG14" s="89">
        <f t="shared" ref="AG14:AI14" si="12">(AG7-AG5)/AG10</f>
        <v>0.10268427416128116</v>
      </c>
      <c r="AH14" s="89">
        <f t="shared" si="12"/>
        <v>9.9668719324173899E-2</v>
      </c>
      <c r="AI14" s="89">
        <f t="shared" si="12"/>
        <v>0.10459456219800989</v>
      </c>
      <c r="AJ14" s="89">
        <f t="shared" ref="AJ14:AL14" si="13">(AJ7-AJ5)/AJ10</f>
        <v>9.7975587674175316E-2</v>
      </c>
      <c r="AK14" s="89">
        <f t="shared" si="13"/>
        <v>9.9150911485504797E-2</v>
      </c>
      <c r="AL14" s="89">
        <f t="shared" si="13"/>
        <v>0.10335988985516475</v>
      </c>
    </row>
    <row r="16" spans="1:38">
      <c r="A16" s="90" t="s">
        <v>118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>
        <f>(M7-M5)/SUM('Resultado Mês a Mês XPML'!B3:M3)</f>
        <v>13.758574649349294</v>
      </c>
      <c r="N16" s="89">
        <f>(N7-N5)/SUM('Resultado Mês a Mês XPML'!C3:N3)</f>
        <v>12.383183233374758</v>
      </c>
      <c r="O16" s="89">
        <f>(O7-O5)/SUM('Resultado Mês a Mês XPML'!D3:O3)</f>
        <v>10.303153306502466</v>
      </c>
      <c r="P16" s="89">
        <f>(P7-P5)/SUM('Resultado Mês a Mês XPML'!E3:P3)</f>
        <v>5.1655852183575544</v>
      </c>
      <c r="Q16" s="89">
        <f>(Q7-Q5)/SUM('Resultado Mês a Mês XPML'!F3:Q3)</f>
        <v>-0.36345615417603622</v>
      </c>
      <c r="R16" s="89">
        <f>(R7-R5)/SUM('Resultado Mês a Mês XPML'!G3:R3)</f>
        <v>0.48846018986239514</v>
      </c>
      <c r="S16" s="89">
        <f>(S7-S5)/SUM('Resultado Mês a Mês XPML'!H3:S3)</f>
        <v>1.2899851272587919</v>
      </c>
      <c r="T16" s="89">
        <f>(T7-T5)/SUM('Resultado Mês a Mês XPML'!I3:T3)</f>
        <v>3.1609063892488174</v>
      </c>
      <c r="U16" s="89">
        <f>(U7-U5)/SUM('Resultado Mês a Mês XPML'!J3:U3)</f>
        <v>2.8122056512536799</v>
      </c>
      <c r="V16" s="89">
        <f>(V7-V5)/SUM('Resultado Mês a Mês XPML'!K3:V3)</f>
        <v>-3.0279015259075055</v>
      </c>
      <c r="W16" s="89">
        <f>(W7-W5)/SUM('Resultado Mês a Mês XPML'!L3:W3)</f>
        <v>-1.5807908914469764</v>
      </c>
      <c r="X16" s="89">
        <f>(X7-X5)/SUM('Resultado Mês a Mês XPML'!M3:X3)</f>
        <v>8.8784672575309767E-2</v>
      </c>
      <c r="Y16" s="89">
        <f>(Y7-Y5)/SUM('Resultado Mês a Mês XPML'!N3:Y3)</f>
        <v>-2.9359114533772095</v>
      </c>
      <c r="Z16" s="89">
        <f>(Z7-Z5)/SUM('Resultado Mês a Mês XPML'!O3:Z3)</f>
        <v>-1.3564362739060165</v>
      </c>
      <c r="AA16" s="89">
        <f>(AA7-AA5)/SUM('Resultado Mês a Mês XPML'!P3:AA3)</f>
        <v>1.6110533902414701</v>
      </c>
      <c r="AB16" s="89">
        <f>(AB7-AB5)/SUM('Resultado Mês a Mês XPML'!Q3:AB3)</f>
        <v>1.5361248535882996</v>
      </c>
      <c r="AC16" s="89">
        <f>(AC7-AC5)/SUM('Resultado Mês a Mês XPML'!R3:AC3)</f>
        <v>1.549740233267435</v>
      </c>
      <c r="AD16" s="89">
        <f>(AD7-AD5)/SUM('Resultado Mês a Mês XPML'!S3:AD3)</f>
        <v>1.6610968161313033</v>
      </c>
      <c r="AE16" s="89">
        <f>(AE7-AE5)/SUM('Resultado Mês a Mês XPML'!T3:AE3)</f>
        <v>1.7082105919818982</v>
      </c>
      <c r="AF16" s="89">
        <f>(AF7-AF5)/SUM('Resultado Mês a Mês XPML'!U3:AF3)</f>
        <v>1.9707928881155674</v>
      </c>
      <c r="AG16" s="89">
        <f>(AG7-AG5)/SUM('Resultado Mês a Mês XPML'!V3:AG3)</f>
        <v>2.2021381060150285</v>
      </c>
      <c r="AH16" s="89">
        <f>(AH7-AH5)/SUM('Resultado Mês a Mês XPML'!W3:AH3)</f>
        <v>2.3140923536797628</v>
      </c>
      <c r="AI16" s="89">
        <f>(AI7-AI5)/SUM('Resultado Mês a Mês XPML'!X3:AI3)</f>
        <v>2.5063249086990664</v>
      </c>
      <c r="AJ16" s="89">
        <f>(AJ7-AJ5)/SUM('Resultado Mês a Mês XPML'!Y3:AJ3)</f>
        <v>2.5180286348328074</v>
      </c>
      <c r="AK16" s="89">
        <f>(AK7-AK5)/SUM('Resultado Mês a Mês XPML'!Z3:AK3)</f>
        <v>2.6678128714300602</v>
      </c>
      <c r="AL16" s="89">
        <f>(AL7-AL5)/SUM('Resultado Mês a Mês XPML'!AA3:AL3)</f>
        <v>3.0560260281444167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65F199ACE4D944866D61C1C5A0B8DD" ma:contentTypeVersion="11" ma:contentTypeDescription="Crie um novo documento." ma:contentTypeScope="" ma:versionID="960d1b49a2e02a71ef07fe4b085b2210">
  <xsd:schema xmlns:xsd="http://www.w3.org/2001/XMLSchema" xmlns:xs="http://www.w3.org/2001/XMLSchema" xmlns:p="http://schemas.microsoft.com/office/2006/metadata/properties" xmlns:ns3="588dd782-a2ea-414c-b4ce-a7beea87f25b" xmlns:ns4="9f753d0e-72dc-4d70-81b9-775648e46948" targetNamespace="http://schemas.microsoft.com/office/2006/metadata/properties" ma:root="true" ma:fieldsID="a5ccbea0a74336ed49a1953ad041efec" ns3:_="" ns4:_="">
    <xsd:import namespace="588dd782-a2ea-414c-b4ce-a7beea87f25b"/>
    <xsd:import namespace="9f753d0e-72dc-4d70-81b9-775648e469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dd782-a2ea-414c-b4ce-a7beea87f2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53d0e-72dc-4d70-81b9-775648e46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41642B-C3B1-4544-ABB6-2BE1E064C4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93D7F5-E2E5-4DA6-B94B-77569D317E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8dd782-a2ea-414c-b4ce-a7beea87f25b"/>
    <ds:schemaRef ds:uri="9f753d0e-72dc-4d70-81b9-775648e469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E76B91-455E-47E9-B82C-403DAC691D09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588dd782-a2ea-414c-b4ce-a7beea87f25b"/>
    <ds:schemaRef ds:uri="http://purl.org/dc/elements/1.1/"/>
    <ds:schemaRef ds:uri="http://purl.org/dc/dcmitype/"/>
    <ds:schemaRef ds:uri="http://schemas.microsoft.com/office/infopath/2007/PartnerControls"/>
    <ds:schemaRef ds:uri="9f753d0e-72dc-4d70-81b9-775648e469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Características</vt:lpstr>
      <vt:lpstr>Portfolio</vt:lpstr>
      <vt:lpstr>Indicadores Operacionais</vt:lpstr>
      <vt:lpstr>Indicadores Financeiros</vt:lpstr>
      <vt:lpstr>Resultado Mês a Mês XPML</vt:lpstr>
      <vt:lpstr>Endividamento XPML11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Teatini</dc:creator>
  <cp:lastModifiedBy>Felipe Teatini</cp:lastModifiedBy>
  <dcterms:created xsi:type="dcterms:W3CDTF">2018-06-06T21:22:45Z</dcterms:created>
  <dcterms:modified xsi:type="dcterms:W3CDTF">2021-04-27T14:46:50Z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0x0101002A65F199ACE4D944866D61C1C5A0B8DD</vt:lpwstr>
  </property>
</Properties>
</file>